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ZYKIXAyEqFHyHnGoKV3uR+FbRcCXchBmpJQew9r9cjIuFqv9GSzDnnLhNXASkQIufg7R3cFLYgGyCXqw7hAUWg==" workbookSaltValue="izm6U6eEv4Afa9N96e0+Iw==" workbookSpinCount="100000" lockStructure="1"/>
  <bookViews>
    <workbookView xWindow="0" yWindow="0" windowWidth="28800" windowHeight="12435" firstSheet="2" activeTab="2"/>
  </bookViews>
  <sheets>
    <sheet name="Lookup" sheetId="3" state="hidden" r:id="rId1"/>
    <sheet name="Lists" sheetId="2" state="hidden" r:id="rId2"/>
    <sheet name="Adjustment" sheetId="1" r:id="rId3"/>
    <sheet name="Personal" sheetId="4" state="hidden" r:id="rId4"/>
  </sheets>
  <externalReferences>
    <externalReference r:id="rId5"/>
  </externalReferences>
  <definedNames>
    <definedName name="Academic.Success">Lists!$G$2</definedName>
    <definedName name="Advising">Lists!$D$2</definedName>
    <definedName name="Category" localSheetId="0">[1]Lists!$B$2:$B$10</definedName>
    <definedName name="Category">Lists!$B$2:$B$10</definedName>
    <definedName name="Courses">Lists!$C$2:$C$5</definedName>
    <definedName name="Leadership">Lists!$F$2:$F$4</definedName>
    <definedName name="NSE">Lists!$H$2</definedName>
    <definedName name="Other">Lists!$K$2</definedName>
    <definedName name="_xlnm.Print_Area" localSheetId="2">Adjustment!$B$1:$M$38</definedName>
    <definedName name="Recruitment">Lists!$E$2</definedName>
    <definedName name="Scholarship">Lists!$J$2</definedName>
    <definedName name="Service">Lists!$I$2:$I$5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M16" i="1"/>
  <c r="M17" i="1"/>
  <c r="M18" i="1"/>
  <c r="M19" i="1"/>
  <c r="M20" i="1"/>
  <c r="M21" i="1"/>
  <c r="M22" i="1"/>
  <c r="M23" i="1"/>
  <c r="M24" i="1"/>
  <c r="M25" i="1"/>
  <c r="M26" i="1"/>
  <c r="M27" i="1"/>
  <c r="M28" i="1"/>
  <c r="M29" i="1"/>
  <c r="M30" i="1"/>
  <c r="M31" i="1"/>
  <c r="M32" i="1"/>
  <c r="M33" i="1"/>
  <c r="M34" i="1"/>
  <c r="M35" i="1"/>
  <c r="M36" i="1"/>
  <c r="M37" i="1"/>
  <c r="M38" i="1"/>
  <c r="M15" i="1"/>
  <c r="B23" i="4" l="1"/>
  <c r="B22" i="4"/>
  <c r="B21" i="4"/>
  <c r="B20" i="4"/>
  <c r="B19" i="4"/>
  <c r="B18" i="4"/>
  <c r="B17" i="4"/>
  <c r="B16" i="4"/>
  <c r="B15" i="4"/>
  <c r="B14" i="4"/>
  <c r="B13" i="4"/>
  <c r="B12" i="4"/>
  <c r="B11" i="4"/>
  <c r="B10" i="4"/>
  <c r="B9" i="4"/>
  <c r="B8" i="4"/>
  <c r="B7" i="4"/>
  <c r="B6" i="4"/>
  <c r="B5" i="4"/>
  <c r="B4" i="4"/>
  <c r="B3" i="4"/>
  <c r="G3" i="4" l="1"/>
  <c r="G19" i="4"/>
  <c r="H19" i="4"/>
  <c r="I19" i="4"/>
  <c r="J19" i="4"/>
  <c r="G20" i="4"/>
  <c r="H20" i="4"/>
  <c r="I20" i="4"/>
  <c r="J20" i="4"/>
  <c r="G21" i="4"/>
  <c r="H21" i="4"/>
  <c r="I21" i="4"/>
  <c r="J21" i="4"/>
  <c r="G22" i="4"/>
  <c r="H22" i="4"/>
  <c r="I22" i="4"/>
  <c r="J22" i="4"/>
  <c r="G23" i="4"/>
  <c r="H23" i="4"/>
  <c r="I23" i="4"/>
  <c r="J23" i="4"/>
  <c r="H24" i="4"/>
  <c r="I24" i="4"/>
  <c r="J24" i="4"/>
  <c r="H25" i="4"/>
  <c r="I25" i="4"/>
  <c r="J25" i="4"/>
  <c r="H26" i="4"/>
  <c r="I26" i="4"/>
  <c r="J26" i="4"/>
  <c r="G17" i="4"/>
  <c r="H17" i="4"/>
  <c r="I17" i="4"/>
  <c r="J17" i="4"/>
  <c r="G18" i="4"/>
  <c r="H18" i="4"/>
  <c r="I18" i="4"/>
  <c r="J18" i="4"/>
  <c r="H3" i="4"/>
  <c r="I3" i="4"/>
  <c r="G4" i="4"/>
  <c r="H4" i="4"/>
  <c r="I4" i="4"/>
  <c r="G5" i="4"/>
  <c r="H5" i="4"/>
  <c r="I5" i="4"/>
  <c r="G6" i="4"/>
  <c r="H6" i="4"/>
  <c r="I6" i="4"/>
  <c r="J6" i="4"/>
  <c r="G7" i="4"/>
  <c r="H7" i="4"/>
  <c r="I7" i="4"/>
  <c r="J7" i="4"/>
  <c r="G8" i="4"/>
  <c r="H8" i="4"/>
  <c r="I8" i="4"/>
  <c r="J8" i="4"/>
  <c r="G9" i="4"/>
  <c r="H9" i="4"/>
  <c r="I9" i="4"/>
  <c r="J9" i="4"/>
  <c r="G10" i="4"/>
  <c r="H10" i="4"/>
  <c r="I10" i="4"/>
  <c r="J10" i="4"/>
  <c r="G11" i="4"/>
  <c r="H11" i="4"/>
  <c r="I11" i="4"/>
  <c r="J11" i="4"/>
  <c r="G12" i="4"/>
  <c r="H12" i="4"/>
  <c r="I12" i="4"/>
  <c r="J12" i="4"/>
  <c r="G13" i="4"/>
  <c r="H13" i="4"/>
  <c r="I13" i="4"/>
  <c r="J13" i="4"/>
  <c r="G14" i="4"/>
  <c r="H14" i="4"/>
  <c r="I14" i="4"/>
  <c r="J14" i="4"/>
  <c r="G15" i="4"/>
  <c r="H15" i="4"/>
  <c r="I15" i="4"/>
  <c r="J15" i="4"/>
  <c r="G16" i="4"/>
  <c r="H16" i="4"/>
  <c r="I16" i="4"/>
  <c r="J16" i="4"/>
  <c r="J2" i="4"/>
  <c r="I2" i="4"/>
  <c r="H2" i="4"/>
  <c r="G2" i="4"/>
  <c r="B2" i="4"/>
  <c r="L9" i="1" l="1"/>
  <c r="L7" i="1"/>
  <c r="J3" i="4"/>
  <c r="J4" i="4"/>
  <c r="J5" i="4"/>
  <c r="G7" i="1" l="1"/>
  <c r="B43" i="1"/>
  <c r="B41" i="1"/>
  <c r="B40" i="1"/>
  <c r="B39" i="1"/>
  <c r="L17" i="1"/>
  <c r="L18" i="1"/>
  <c r="L19" i="1"/>
  <c r="L20" i="1"/>
  <c r="L21" i="1"/>
  <c r="L22" i="1"/>
  <c r="L23" i="1"/>
  <c r="L24" i="1"/>
  <c r="L25" i="1"/>
  <c r="L26" i="1"/>
  <c r="L27" i="1"/>
  <c r="L28" i="1"/>
  <c r="L29" i="1"/>
  <c r="L30" i="1"/>
  <c r="L31" i="1"/>
  <c r="L32" i="1"/>
  <c r="L33" i="1"/>
  <c r="L34" i="1"/>
  <c r="L35" i="1"/>
  <c r="L36" i="1"/>
  <c r="L37" i="1"/>
  <c r="L38" i="1"/>
  <c r="L16" i="1"/>
  <c r="A6" i="4" l="1"/>
  <c r="A10" i="4"/>
  <c r="A14" i="4"/>
  <c r="A18" i="4"/>
  <c r="A22" i="4"/>
  <c r="A3" i="4"/>
  <c r="A7" i="4"/>
  <c r="A11" i="4"/>
  <c r="A15" i="4"/>
  <c r="A19" i="4"/>
  <c r="A23" i="4"/>
  <c r="A4" i="4"/>
  <c r="A8" i="4"/>
  <c r="A12" i="4"/>
  <c r="A16" i="4"/>
  <c r="A20" i="4"/>
  <c r="A5" i="4"/>
  <c r="A9" i="4"/>
  <c r="A13" i="4"/>
  <c r="A17" i="4"/>
  <c r="A21" i="4"/>
  <c r="A2" i="4"/>
  <c r="C2" i="4"/>
  <c r="C23" i="4"/>
  <c r="C19" i="4"/>
  <c r="C15" i="4"/>
  <c r="C11" i="4"/>
  <c r="C7" i="4"/>
  <c r="C3" i="4"/>
  <c r="C22" i="4"/>
  <c r="C18" i="4"/>
  <c r="C14" i="4"/>
  <c r="C10" i="4"/>
  <c r="C6" i="4"/>
  <c r="C21" i="4"/>
  <c r="C17" i="4"/>
  <c r="C13" i="4"/>
  <c r="C9" i="4"/>
  <c r="C5" i="4"/>
  <c r="C20" i="4"/>
  <c r="C16" i="4"/>
  <c r="C12" i="4"/>
  <c r="C8" i="4"/>
  <c r="C4" i="4"/>
  <c r="E2" i="4"/>
  <c r="E23" i="4"/>
  <c r="E19" i="4"/>
  <c r="E15" i="4"/>
  <c r="E11" i="4"/>
  <c r="E7" i="4"/>
  <c r="E3" i="4"/>
  <c r="E22" i="4"/>
  <c r="E18" i="4"/>
  <c r="E14" i="4"/>
  <c r="E10" i="4"/>
  <c r="E6" i="4"/>
  <c r="E21" i="4"/>
  <c r="E17" i="4"/>
  <c r="E13" i="4"/>
  <c r="E9" i="4"/>
  <c r="E5" i="4"/>
  <c r="E20" i="4"/>
  <c r="E16" i="4"/>
  <c r="E12" i="4"/>
  <c r="E8" i="4"/>
  <c r="E4" i="4"/>
  <c r="B42" i="1"/>
  <c r="D23" i="4" s="1"/>
  <c r="D21" i="4" l="1"/>
  <c r="D22" i="4"/>
  <c r="D19" i="4"/>
  <c r="D20" i="4"/>
  <c r="D17" i="4"/>
  <c r="D18" i="4"/>
  <c r="D15" i="4"/>
  <c r="D16" i="4"/>
  <c r="D13" i="4"/>
  <c r="D14" i="4"/>
  <c r="D11" i="4"/>
  <c r="D12" i="4"/>
  <c r="D9" i="4"/>
  <c r="D10" i="4"/>
  <c r="D7" i="4"/>
  <c r="D8" i="4"/>
  <c r="D5" i="4"/>
  <c r="D6" i="4"/>
  <c r="D3" i="4"/>
  <c r="D4" i="4"/>
  <c r="D2" i="4"/>
  <c r="I12" i="1"/>
  <c r="B44" i="1" s="1"/>
  <c r="F2" i="4" l="1"/>
  <c r="F23" i="4"/>
  <c r="F19" i="4"/>
  <c r="F15" i="4"/>
  <c r="F11" i="4"/>
  <c r="F7" i="4"/>
  <c r="F3" i="4"/>
  <c r="F21" i="4"/>
  <c r="F13" i="4"/>
  <c r="F5" i="4"/>
  <c r="F20" i="4"/>
  <c r="F8" i="4"/>
  <c r="F22" i="4"/>
  <c r="F18" i="4"/>
  <c r="F14" i="4"/>
  <c r="F10" i="4"/>
  <c r="F6" i="4"/>
  <c r="F17" i="4"/>
  <c r="F9" i="4"/>
  <c r="F16" i="4"/>
  <c r="F12" i="4"/>
  <c r="F4" i="4"/>
</calcChain>
</file>

<file path=xl/sharedStrings.xml><?xml version="1.0" encoding="utf-8"?>
<sst xmlns="http://schemas.openxmlformats.org/spreadsheetml/2006/main" count="109" uniqueCount="70">
  <si>
    <t>Category</t>
  </si>
  <si>
    <t>Activity or Experience</t>
  </si>
  <si>
    <t>Hours</t>
  </si>
  <si>
    <t>CHE</t>
  </si>
  <si>
    <t>Last Name:</t>
  </si>
  <si>
    <t>First Name:</t>
  </si>
  <si>
    <t>Date:</t>
  </si>
  <si>
    <t>NUID:</t>
  </si>
  <si>
    <t xml:space="preserve">Department: </t>
  </si>
  <si>
    <t>Total CHE:</t>
  </si>
  <si>
    <t>3. Enter your hours for the experience or activity</t>
  </si>
  <si>
    <t>Number</t>
  </si>
  <si>
    <t>Courses</t>
  </si>
  <si>
    <t>Recruitment</t>
  </si>
  <si>
    <t>Leadership</t>
  </si>
  <si>
    <t>Academic.Success</t>
  </si>
  <si>
    <t>NSE</t>
  </si>
  <si>
    <t>Service</t>
  </si>
  <si>
    <t>Scholarship of Teaching and Learning</t>
  </si>
  <si>
    <t>Other Activity or Experience</t>
  </si>
  <si>
    <t>New Course Development for Campus Based, Blended or Online Instruction</t>
  </si>
  <si>
    <t>Advising Student Organization</t>
  </si>
  <si>
    <t>New Student Enrollment (NSE) Advisor (includes preparation time)</t>
  </si>
  <si>
    <t>College Academic Service</t>
  </si>
  <si>
    <t>First Time Course is Taught for Campus-Based, Blended, or Online Instruction</t>
  </si>
  <si>
    <t>Departmental Academic Leadership</t>
  </si>
  <si>
    <t>Academic Service for Professional Society</t>
  </si>
  <si>
    <t>Converting an Existing Course to a Different Delivery Format</t>
  </si>
  <si>
    <t>University Academic Leadership and Service</t>
  </si>
  <si>
    <t>Community Service Related to Academic Service</t>
  </si>
  <si>
    <t>Scholarship</t>
  </si>
  <si>
    <t>Other</t>
  </si>
  <si>
    <t>Example</t>
  </si>
  <si>
    <t xml:space="preserve">Faculty Advisory Council (FAC); CASNR Curriculum Committee, Teaching and Learning Improvement Committee, Advising Improvement Committee, Recruitment, Retention and Placement Committee (RRP).  Credit for serving as a Peer Reviewer or Program Leader on the PEARL Assessment program is negotiated with the Dean and the Unit Administrator </t>
  </si>
  <si>
    <t xml:space="preserve">Activities including Experience the Power of Red, Big Red Road Show, 4-H, FFA Career Development Exams, Big Red Summer Academic Camps, Science Olympiad, science fairs, campus visits, etc. </t>
  </si>
  <si>
    <t xml:space="preserve">New Faculty Mentor, Teaching Coordinator, Undergraduate Research Coordinator.  Normally, departmental service is expected of CASNR faculty and adjustments are only made following negotiation and approval by the Unit Administrator and the Dean of College prior to the evaluation. </t>
  </si>
  <si>
    <t>Curriculum Committee, Academic Planning Committee, Enrollment Management Committee, Graduate Council, Academic Standards, Commencement, Convocations, Grading and Examinations, Honors Convocation, Teaching Council, Faculty Senate, Ad hoc committees.</t>
  </si>
  <si>
    <t xml:space="preserve"> </t>
  </si>
  <si>
    <t>Examples of relevant community service include working with a local 4-H Club, providing Saturday Science demonstrations for the children’s museum, coordinating a fourth grade science fair, leading nature tours for the Girl Scouts Camp. **Negotiated with Unit Administrator and Dean</t>
  </si>
  <si>
    <t>**The amount of the adjustment (both for a specific reporting activity and for the project as a whole) is negotiated between the faculty member, the Unit Administrator and the Dean.</t>
  </si>
  <si>
    <t>**Negotiated with Unit Administrator and Dean</t>
  </si>
  <si>
    <t>1. Select a Category, by clicking on an empty cell</t>
  </si>
  <si>
    <t>2. Select an Activity or Experience by clicking on an empty cell</t>
  </si>
  <si>
    <t>Chair of a teaching, advising, and/or recruitment committee for a discipline-based professional society (e.g., Education and Extension section of the American Society of Agronomy; Teaching, Learning and Communications section of the Agricultural and Applied Economics Association), NACTA Executive Committee, Chair of the APLU National Academic Program Summit on Agriculture. **Negotiated with Unit Administrator and Dean</t>
  </si>
  <si>
    <t>Academic or Success Coaching</t>
  </si>
  <si>
    <t>Chairs of CASNR Committees [e.g. Curriculum Committee, Faculty Advisory Committee (FAC) and university academic committees (e.g. University of Nebraska-Lincoln Curriculum Committee and Academic Planning Committee)</t>
  </si>
  <si>
    <t>College Academic Committee Leadership</t>
  </si>
  <si>
    <t>LastName</t>
  </si>
  <si>
    <t>FirstName</t>
  </si>
  <si>
    <t>Department</t>
  </si>
  <si>
    <t>NUID</t>
  </si>
  <si>
    <t>Date</t>
  </si>
  <si>
    <t>University of Nebraska - Lincoln</t>
  </si>
  <si>
    <t>4. Describe your Activity/Experience</t>
  </si>
  <si>
    <t>Request Adjustments for Other Academic Activities</t>
  </si>
  <si>
    <t>Probation Recovery Coach</t>
  </si>
  <si>
    <t>Student.Org.Advising</t>
  </si>
  <si>
    <t>Brief description of your Activity/Experience (1 or 2 sentences)</t>
  </si>
  <si>
    <t>SubCategory</t>
  </si>
  <si>
    <t>TotalCHE</t>
  </si>
  <si>
    <t>f</t>
  </si>
  <si>
    <t>Example Guidelines</t>
  </si>
  <si>
    <t>Lincoln</t>
  </si>
  <si>
    <t>Abraham</t>
  </si>
  <si>
    <t>Entomology</t>
  </si>
  <si>
    <t>01234567</t>
  </si>
  <si>
    <t>Teaching a non-credit course</t>
  </si>
  <si>
    <t>This is an example, please delete this line. This text box now automatically wraps your text.</t>
  </si>
  <si>
    <t>Driving Green Cars</t>
  </si>
  <si>
    <t>Edited 11/20/2017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</si>
</sst>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0"/>
      <color theme="1"/>
      <name val="Arial Narrow"/>
      <family val="2"/>
    </font>
    <font>
      <b/>
      <sz val="10"/>
      <color theme="1"/>
      <name val="Arial Narrow"/>
      <family val="2"/>
    </font>
    <font>
      <b/>
      <sz val="11"/>
      <color theme="1"/>
      <name val="Arial Narrow"/>
      <family val="2"/>
    </font>
    <font>
      <b/>
      <sz val="11"/>
      <color theme="1"/>
      <name val="Calibri"/>
      <family val="2"/>
      <scheme val="minor"/>
    </font>
    <font>
      <b/>
      <sz val="12"/>
      <color theme="1"/>
      <name val="Calibri"/>
      <family val="2"/>
      <scheme val="minor"/>
    </font>
    <font>
      <sz val="10"/>
      <color theme="1"/>
      <name val="Cambria"/>
      <family val="1"/>
    </font>
    <font>
      <sz val="10"/>
      <color rgb="FF000000"/>
      <name val="Times New Roman"/>
      <family val="1"/>
    </font>
    <font>
      <b/>
      <sz val="12"/>
      <color theme="1"/>
      <name val="Arial Narrow"/>
      <family val="2"/>
    </font>
    <font>
      <sz val="12"/>
      <color theme="1"/>
      <name val="Arial Narrow"/>
      <family val="2"/>
    </font>
    <font>
      <sz val="14"/>
      <color theme="1"/>
      <name val="Arial Narrow"/>
      <family val="2"/>
    </font>
    <font>
      <b/>
      <sz val="14"/>
      <color theme="1"/>
      <name val="Arial Narrow"/>
      <family val="2"/>
    </font>
    <font>
      <b/>
      <sz val="8"/>
      <color theme="1"/>
      <name val="Arial Narrow"/>
      <family val="2"/>
    </font>
    <font>
      <b/>
      <i/>
      <sz val="10"/>
      <color theme="9" tint="-0.499984740745262"/>
      <name val="Calibri"/>
      <family val="2"/>
      <scheme val="minor"/>
    </font>
  </fonts>
  <fills count="3">
    <fill>
      <patternFill patternType="none"/>
    </fill>
    <fill>
      <patternFill patternType="gray125"/>
    </fill>
    <fill>
      <patternFill patternType="solid">
        <fgColor rgb="FFE2EFDA"/>
        <bgColor indexed="64"/>
      </patternFill>
    </fill>
  </fills>
  <borders count="16">
    <border>
      <left/>
      <right/>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diagonal/>
    </border>
    <border>
      <left style="thin">
        <color rgb="FF00B050"/>
      </left>
      <right/>
      <top/>
      <bottom/>
      <diagonal/>
    </border>
    <border>
      <left style="thin">
        <color rgb="FF00B050"/>
      </left>
      <right/>
      <top style="thin">
        <color rgb="FF00B050"/>
      </top>
      <bottom/>
      <diagonal/>
    </border>
    <border>
      <left/>
      <right style="thin">
        <color rgb="FF00B050"/>
      </right>
      <top style="thin">
        <color rgb="FF00B050"/>
      </top>
      <bottom/>
      <diagonal/>
    </border>
    <border>
      <left/>
      <right/>
      <top/>
      <bottom style="thin">
        <color rgb="FF00B050"/>
      </bottom>
      <diagonal/>
    </border>
    <border>
      <left style="thin">
        <color rgb="FF00B050"/>
      </left>
      <right/>
      <top/>
      <bottom style="thin">
        <color rgb="FF00B050"/>
      </bottom>
      <diagonal/>
    </border>
    <border>
      <left/>
      <right style="thin">
        <color rgb="FF00B050"/>
      </right>
      <top/>
      <bottom/>
      <diagonal/>
    </border>
    <border>
      <left/>
      <right style="thin">
        <color rgb="FF00B050"/>
      </right>
      <top/>
      <bottom style="thin">
        <color rgb="FF00B050"/>
      </bottom>
      <diagonal/>
    </border>
    <border>
      <left style="thin">
        <color rgb="FFB0D699"/>
      </left>
      <right style="thin">
        <color rgb="FFB0D699"/>
      </right>
      <top style="thin">
        <color rgb="FFB0D699"/>
      </top>
      <bottom style="thin">
        <color rgb="FFB0D699"/>
      </bottom>
      <diagonal/>
    </border>
    <border>
      <left style="medium">
        <color rgb="FFB0D699"/>
      </left>
      <right style="medium">
        <color rgb="FFB0D699"/>
      </right>
      <top style="medium">
        <color rgb="FFB0D699"/>
      </top>
      <bottom style="medium">
        <color rgb="FFB0D699"/>
      </bottom>
      <diagonal/>
    </border>
    <border>
      <left style="thin">
        <color rgb="FFB0D699"/>
      </left>
      <right style="thin">
        <color rgb="FFB0D699"/>
      </right>
      <top/>
      <bottom style="thin">
        <color rgb="FFB0D699"/>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xf numFmtId="0" fontId="2" fillId="0" borderId="0" xfId="0" applyFont="1"/>
    <xf numFmtId="0" fontId="4" fillId="0" borderId="0" xfId="0" applyFont="1"/>
    <xf numFmtId="0" fontId="0" fillId="0" borderId="0" xfId="0" applyAlignment="1">
      <alignment horizontal="left" vertical="center"/>
    </xf>
    <xf numFmtId="0" fontId="5" fillId="0" borderId="0" xfId="0" applyFont="1"/>
    <xf numFmtId="0" fontId="5" fillId="0" borderId="0" xfId="0" applyFont="1" applyAlignment="1"/>
    <xf numFmtId="0" fontId="6" fillId="0" borderId="0" xfId="0" applyFont="1" applyBorder="1" applyAlignment="1">
      <alignment vertical="center" wrapText="1"/>
    </xf>
    <xf numFmtId="0" fontId="0" fillId="0" borderId="0" xfId="0" applyAlignment="1"/>
    <xf numFmtId="0" fontId="6"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0" fillId="0" borderId="0" xfId="0" applyBorder="1"/>
    <xf numFmtId="0" fontId="6" fillId="0" borderId="0" xfId="0" applyFont="1" applyFill="1" applyBorder="1" applyAlignment="1">
      <alignment vertical="center" wrapText="1"/>
    </xf>
    <xf numFmtId="0" fontId="0" fillId="0" borderId="0" xfId="0" applyAlignment="1">
      <alignment horizontal="left"/>
    </xf>
    <xf numFmtId="0" fontId="6" fillId="0" borderId="0" xfId="0" applyFont="1" applyBorder="1" applyAlignment="1">
      <alignment horizontal="left"/>
    </xf>
    <xf numFmtId="0" fontId="8" fillId="0" borderId="0" xfId="0" applyFont="1" applyProtection="1"/>
    <xf numFmtId="2" fontId="2" fillId="0" borderId="15" xfId="0" applyNumberFormat="1" applyFont="1" applyBorder="1" applyAlignment="1" applyProtection="1">
      <alignment horizontal="center"/>
      <protection hidden="1"/>
    </xf>
    <xf numFmtId="2" fontId="8" fillId="0" borderId="1" xfId="0" applyNumberFormat="1" applyFont="1" applyFill="1" applyBorder="1" applyProtection="1">
      <protection hidden="1"/>
    </xf>
    <xf numFmtId="49" fontId="0" fillId="0" borderId="0" xfId="0" applyNumberFormat="1"/>
    <xf numFmtId="14" fontId="0" fillId="0" borderId="0" xfId="0" applyNumberFormat="1"/>
    <xf numFmtId="2" fontId="0" fillId="0" borderId="0" xfId="0" applyNumberFormat="1"/>
    <xf numFmtId="49" fontId="12" fillId="0" borderId="15" xfId="0" applyNumberFormat="1" applyFont="1" applyBorder="1" applyAlignment="1" applyProtection="1">
      <alignment horizontal="left" wrapText="1"/>
      <protection hidden="1"/>
    </xf>
    <xf numFmtId="49" fontId="12" fillId="0" borderId="13" xfId="0" applyNumberFormat="1" applyFont="1" applyBorder="1" applyAlignment="1" applyProtection="1">
      <alignment horizontal="left" wrapText="1"/>
      <protection hidden="1"/>
    </xf>
    <xf numFmtId="0" fontId="10" fillId="0" borderId="0" xfId="0" applyFont="1" applyFill="1"/>
    <xf numFmtId="0" fontId="1" fillId="0" borderId="0" xfId="0" applyFont="1" applyFill="1" applyProtection="1"/>
    <xf numFmtId="0" fontId="4" fillId="0" borderId="0" xfId="0" applyNumberFormat="1" applyFont="1"/>
    <xf numFmtId="0" fontId="0" fillId="0" borderId="0" xfId="0" applyNumberFormat="1"/>
    <xf numFmtId="0" fontId="10" fillId="2" borderId="0" xfId="0" applyFont="1" applyFill="1" applyProtection="1">
      <protection hidden="1"/>
    </xf>
    <xf numFmtId="0" fontId="11" fillId="2" borderId="0" xfId="0" applyFont="1" applyFill="1" applyProtection="1">
      <protection hidden="1"/>
    </xf>
    <xf numFmtId="0" fontId="10" fillId="0" borderId="0" xfId="0" applyFont="1" applyFill="1" applyProtection="1">
      <protection hidden="1"/>
    </xf>
    <xf numFmtId="0" fontId="1" fillId="2" borderId="0" xfId="0" applyFont="1" applyFill="1" applyProtection="1">
      <protection hidden="1"/>
    </xf>
    <xf numFmtId="0" fontId="1" fillId="2" borderId="0" xfId="0" applyFont="1" applyFill="1" applyBorder="1" applyProtection="1">
      <protection hidden="1"/>
    </xf>
    <xf numFmtId="0" fontId="1" fillId="0" borderId="0" xfId="0" applyFont="1" applyFill="1" applyProtection="1">
      <protection hidden="1"/>
    </xf>
    <xf numFmtId="0" fontId="8" fillId="2" borderId="0" xfId="0" applyFont="1" applyFill="1" applyAlignment="1" applyProtection="1">
      <alignment horizontal="right"/>
      <protection hidden="1"/>
    </xf>
    <xf numFmtId="0" fontId="9" fillId="2" borderId="0" xfId="0" applyFont="1" applyFill="1" applyAlignment="1" applyProtection="1">
      <alignment horizontal="right"/>
      <protection hidden="1"/>
    </xf>
    <xf numFmtId="49" fontId="8" fillId="2" borderId="6" xfId="0" applyNumberFormat="1" applyFont="1" applyFill="1" applyBorder="1" applyAlignment="1" applyProtection="1">
      <alignment horizontal="right"/>
      <protection hidden="1"/>
    </xf>
    <xf numFmtId="49" fontId="8" fillId="2" borderId="11" xfId="0" applyNumberFormat="1" applyFont="1" applyFill="1" applyBorder="1" applyAlignment="1" applyProtection="1">
      <alignment horizontal="right"/>
      <protection hidden="1"/>
    </xf>
    <xf numFmtId="49" fontId="1" fillId="2" borderId="6" xfId="0" applyNumberFormat="1" applyFont="1" applyFill="1" applyBorder="1" applyAlignment="1" applyProtection="1">
      <protection hidden="1"/>
    </xf>
    <xf numFmtId="49" fontId="1" fillId="2" borderId="0" xfId="0" applyNumberFormat="1" applyFont="1" applyFill="1" applyBorder="1" applyAlignment="1" applyProtection="1">
      <protection hidden="1"/>
    </xf>
    <xf numFmtId="0" fontId="1" fillId="0" borderId="6" xfId="0" applyFont="1" applyFill="1" applyBorder="1" applyAlignment="1" applyProtection="1">
      <protection hidden="1"/>
    </xf>
    <xf numFmtId="0" fontId="1" fillId="0" borderId="0" xfId="0" applyFont="1" applyFill="1" applyBorder="1" applyAlignment="1" applyProtection="1">
      <protection hidden="1"/>
    </xf>
    <xf numFmtId="0" fontId="1" fillId="0" borderId="11" xfId="0" applyFont="1" applyFill="1" applyBorder="1" applyAlignment="1" applyProtection="1">
      <protection hidden="1"/>
    </xf>
    <xf numFmtId="0" fontId="8" fillId="2" borderId="0" xfId="0" applyFont="1" applyFill="1" applyBorder="1" applyAlignment="1" applyProtection="1">
      <alignment horizontal="right"/>
      <protection hidden="1"/>
    </xf>
    <xf numFmtId="0" fontId="9" fillId="2" borderId="0" xfId="0" applyFont="1" applyFill="1" applyBorder="1" applyAlignment="1" applyProtection="1">
      <alignment horizontal="right"/>
      <protection hidden="1"/>
    </xf>
    <xf numFmtId="49" fontId="9" fillId="2" borderId="5" xfId="0" applyNumberFormat="1" applyFont="1" applyFill="1" applyBorder="1" applyAlignment="1" applyProtection="1">
      <alignment horizontal="left"/>
      <protection hidden="1"/>
    </xf>
    <xf numFmtId="49" fontId="9" fillId="2" borderId="3" xfId="0" applyNumberFormat="1" applyFont="1" applyFill="1" applyBorder="1" applyAlignment="1" applyProtection="1">
      <alignment horizontal="left"/>
      <protection hidden="1"/>
    </xf>
    <xf numFmtId="49" fontId="9" fillId="2" borderId="9" xfId="0" applyNumberFormat="1" applyFont="1" applyFill="1" applyBorder="1" applyAlignment="1" applyProtection="1">
      <alignment horizontal="left"/>
      <protection hidden="1"/>
    </xf>
    <xf numFmtId="49" fontId="9" fillId="2" borderId="0" xfId="0" applyNumberFormat="1" applyFont="1" applyFill="1" applyBorder="1" applyAlignment="1" applyProtection="1">
      <alignment horizontal="left"/>
      <protection hidden="1"/>
    </xf>
    <xf numFmtId="49" fontId="1" fillId="2" borderId="0" xfId="0" applyNumberFormat="1" applyFont="1" applyFill="1" applyBorder="1" applyAlignment="1" applyProtection="1">
      <alignment horizontal="left"/>
      <protection hidden="1"/>
    </xf>
    <xf numFmtId="0" fontId="9" fillId="2" borderId="0" xfId="0" applyFont="1" applyFill="1" applyBorder="1" applyAlignment="1" applyProtection="1">
      <alignment horizontal="center"/>
      <protection hidden="1"/>
    </xf>
    <xf numFmtId="0" fontId="9" fillId="2" borderId="0" xfId="0" applyFont="1" applyFill="1" applyBorder="1" applyAlignment="1" applyProtection="1">
      <protection hidden="1"/>
    </xf>
    <xf numFmtId="0" fontId="9" fillId="2" borderId="0" xfId="0" applyFont="1" applyFill="1" applyProtection="1">
      <protection hidden="1"/>
    </xf>
    <xf numFmtId="0" fontId="8" fillId="2" borderId="0" xfId="0" applyFont="1" applyFill="1" applyProtection="1">
      <protection hidden="1"/>
    </xf>
    <xf numFmtId="0" fontId="2" fillId="2" borderId="0" xfId="0" applyFont="1" applyFill="1" applyBorder="1" applyAlignment="1" applyProtection="1">
      <alignment horizontal="right"/>
      <protection hidden="1"/>
    </xf>
    <xf numFmtId="0" fontId="1" fillId="2" borderId="0" xfId="0" applyFont="1" applyFill="1" applyBorder="1" applyAlignment="1" applyProtection="1">
      <alignment horizontal="right"/>
      <protection hidden="1"/>
    </xf>
    <xf numFmtId="49" fontId="1" fillId="2" borderId="5" xfId="0" applyNumberFormat="1" applyFont="1" applyFill="1" applyBorder="1" applyAlignment="1" applyProtection="1">
      <alignment horizontal="left"/>
      <protection hidden="1"/>
    </xf>
    <xf numFmtId="0" fontId="2" fillId="2" borderId="0" xfId="0" applyFont="1" applyFill="1" applyAlignment="1" applyProtection="1">
      <alignment horizontal="right"/>
      <protection hidden="1"/>
    </xf>
    <xf numFmtId="0" fontId="1" fillId="2" borderId="0" xfId="0" applyFont="1" applyFill="1" applyBorder="1" applyAlignment="1" applyProtection="1">
      <alignment horizontal="center"/>
      <protection hidden="1"/>
    </xf>
    <xf numFmtId="0" fontId="1" fillId="2" borderId="5" xfId="0" applyFont="1" applyFill="1" applyBorder="1" applyProtection="1">
      <protection hidden="1"/>
    </xf>
    <xf numFmtId="0" fontId="8" fillId="0" borderId="14" xfId="0" applyFont="1" applyBorder="1" applyAlignment="1" applyProtection="1">
      <alignment horizontal="center"/>
      <protection hidden="1"/>
    </xf>
    <xf numFmtId="0" fontId="8" fillId="0" borderId="14" xfId="0" applyFont="1" applyBorder="1" applyAlignment="1" applyProtection="1">
      <alignment horizontal="center" vertical="center"/>
      <protection hidden="1"/>
    </xf>
    <xf numFmtId="0" fontId="8" fillId="0" borderId="0" xfId="0" applyFont="1" applyProtection="1">
      <protection hidden="1"/>
    </xf>
    <xf numFmtId="0" fontId="2" fillId="2" borderId="0" xfId="0" applyFont="1" applyFill="1" applyProtection="1">
      <protection hidden="1"/>
    </xf>
    <xf numFmtId="0" fontId="2" fillId="0" borderId="0" xfId="0" applyFont="1" applyProtection="1">
      <protection hidden="1"/>
    </xf>
    <xf numFmtId="49" fontId="1" fillId="0" borderId="0" xfId="0" applyNumberFormat="1" applyFont="1" applyProtection="1">
      <protection hidden="1"/>
    </xf>
    <xf numFmtId="0" fontId="1" fillId="0" borderId="0" xfId="0" applyFont="1" applyProtection="1">
      <protection hidden="1"/>
    </xf>
    <xf numFmtId="14" fontId="1" fillId="0" borderId="0" xfId="0" applyNumberFormat="1" applyFont="1" applyProtection="1">
      <protection hidden="1"/>
    </xf>
    <xf numFmtId="2" fontId="1" fillId="0" borderId="0" xfId="0" applyNumberFormat="1" applyFont="1" applyProtection="1">
      <protection hidden="1"/>
    </xf>
    <xf numFmtId="0" fontId="3" fillId="0" borderId="15" xfId="0" applyFont="1" applyBorder="1" applyAlignment="1" applyProtection="1">
      <alignment horizontal="left"/>
      <protection locked="0" hidden="1"/>
    </xf>
    <xf numFmtId="164" fontId="2" fillId="0" borderId="15" xfId="0" applyNumberFormat="1" applyFont="1" applyBorder="1" applyAlignment="1" applyProtection="1">
      <alignment horizontal="center"/>
      <protection locked="0" hidden="1"/>
    </xf>
    <xf numFmtId="0" fontId="3" fillId="0" borderId="13" xfId="0" applyFont="1" applyBorder="1" applyAlignment="1" applyProtection="1">
      <alignment horizontal="left"/>
      <protection locked="0" hidden="1"/>
    </xf>
    <xf numFmtId="164" fontId="2" fillId="0" borderId="13" xfId="0" applyNumberFormat="1" applyFont="1" applyBorder="1" applyAlignment="1" applyProtection="1">
      <alignment horizontal="center"/>
      <protection locked="0" hidden="1"/>
    </xf>
    <xf numFmtId="0" fontId="13" fillId="2" borderId="0" xfId="0" applyFont="1" applyFill="1" applyProtection="1">
      <protection hidden="1"/>
    </xf>
    <xf numFmtId="0" fontId="9" fillId="0" borderId="1" xfId="0" applyFont="1" applyFill="1" applyBorder="1" applyAlignment="1" applyProtection="1">
      <alignment horizontal="left"/>
      <protection locked="0" hidden="1"/>
    </xf>
    <xf numFmtId="0" fontId="3" fillId="0" borderId="13" xfId="0" applyFont="1" applyBorder="1" applyAlignment="1" applyProtection="1">
      <alignment wrapText="1"/>
      <protection locked="0" hidden="1"/>
    </xf>
    <xf numFmtId="0" fontId="2" fillId="0" borderId="13" xfId="0" applyFont="1" applyBorder="1" applyAlignment="1" applyProtection="1">
      <alignment horizontal="left" wrapText="1"/>
      <protection locked="0" hidden="1"/>
    </xf>
    <xf numFmtId="0" fontId="3" fillId="0" borderId="15" xfId="0" applyFont="1" applyBorder="1" applyAlignment="1" applyProtection="1">
      <alignment wrapText="1"/>
      <protection locked="0" hidden="1"/>
    </xf>
    <xf numFmtId="0" fontId="2" fillId="0" borderId="15" xfId="0" applyFont="1" applyBorder="1" applyAlignment="1" applyProtection="1">
      <alignment horizontal="left" wrapText="1"/>
      <protection locked="0" hidden="1"/>
    </xf>
    <xf numFmtId="14" fontId="8" fillId="2" borderId="0" xfId="0" applyNumberFormat="1" applyFont="1" applyFill="1" applyBorder="1" applyAlignment="1" applyProtection="1">
      <alignment horizontal="left"/>
      <protection hidden="1"/>
    </xf>
    <xf numFmtId="49" fontId="9" fillId="0" borderId="2" xfId="0" applyNumberFormat="1" applyFont="1" applyFill="1" applyBorder="1" applyAlignment="1" applyProtection="1">
      <alignment horizontal="left"/>
      <protection locked="0" hidden="1"/>
    </xf>
    <xf numFmtId="49" fontId="9" fillId="0" borderId="3" xfId="0" applyNumberFormat="1" applyFont="1" applyFill="1" applyBorder="1" applyAlignment="1" applyProtection="1">
      <alignment horizontal="left"/>
      <protection locked="0" hidden="1"/>
    </xf>
    <xf numFmtId="0" fontId="9" fillId="0" borderId="2" xfId="0" applyFont="1" applyFill="1" applyBorder="1" applyAlignment="1" applyProtection="1">
      <alignment horizontal="left"/>
      <protection locked="0" hidden="1"/>
    </xf>
    <xf numFmtId="0" fontId="9" fillId="0" borderId="3" xfId="0" applyFont="1" applyFill="1" applyBorder="1" applyAlignment="1" applyProtection="1">
      <alignment horizontal="left"/>
      <protection locked="0" hidden="1"/>
    </xf>
    <xf numFmtId="0" fontId="9" fillId="0" borderId="4" xfId="0" applyFont="1" applyFill="1" applyBorder="1" applyAlignment="1" applyProtection="1">
      <alignment horizontal="left"/>
      <protection locked="0" hidden="1"/>
    </xf>
    <xf numFmtId="49" fontId="9" fillId="0" borderId="4" xfId="0" applyNumberFormat="1" applyFont="1" applyFill="1" applyBorder="1" applyAlignment="1" applyProtection="1">
      <alignment horizontal="left"/>
      <protection locked="0" hidden="1"/>
    </xf>
    <xf numFmtId="0" fontId="8" fillId="0" borderId="14" xfId="0" applyFont="1" applyBorder="1" applyAlignment="1" applyProtection="1">
      <alignment horizontal="center"/>
      <protection hidden="1"/>
    </xf>
    <xf numFmtId="0" fontId="8" fillId="0" borderId="7" xfId="0" applyFont="1" applyFill="1" applyBorder="1" applyAlignment="1" applyProtection="1">
      <alignment horizontal="left"/>
      <protection hidden="1"/>
    </xf>
    <xf numFmtId="0" fontId="8" fillId="0" borderId="5" xfId="0" applyFont="1" applyFill="1" applyBorder="1" applyAlignment="1" applyProtection="1">
      <alignment horizontal="left"/>
      <protection hidden="1"/>
    </xf>
    <xf numFmtId="0" fontId="8" fillId="0" borderId="8" xfId="0" applyFont="1" applyFill="1" applyBorder="1" applyAlignment="1" applyProtection="1">
      <alignment horizontal="left"/>
      <protection hidden="1"/>
    </xf>
    <xf numFmtId="0" fontId="1" fillId="0" borderId="6"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1" xfId="0" applyFont="1" applyFill="1" applyBorder="1" applyAlignment="1" applyProtection="1">
      <alignment horizontal="left"/>
      <protection hidden="1"/>
    </xf>
    <xf numFmtId="0" fontId="1" fillId="0" borderId="10" xfId="0" applyFont="1" applyFill="1" applyBorder="1" applyAlignment="1" applyProtection="1">
      <alignment horizontal="left"/>
      <protection hidden="1"/>
    </xf>
    <xf numFmtId="0" fontId="1" fillId="0" borderId="9" xfId="0" applyFont="1" applyFill="1" applyBorder="1" applyAlignment="1" applyProtection="1">
      <alignment horizontal="left"/>
      <protection hidden="1"/>
    </xf>
    <xf numFmtId="0" fontId="1" fillId="0" borderId="12" xfId="0" applyFont="1" applyFill="1" applyBorder="1" applyAlignment="1" applyProtection="1">
      <alignment horizontal="left"/>
      <protection hidden="1"/>
    </xf>
  </cellXfs>
  <cellStyles count="1">
    <cellStyle name="Normal" xfId="0" builtinId="0"/>
  </cellStyles>
  <dxfs count="9">
    <dxf>
      <font>
        <color rgb="FF9C0006"/>
      </font>
      <fill>
        <patternFill>
          <bgColor rgb="FFFFC7CE"/>
        </patternFill>
      </fill>
    </dxf>
    <dxf>
      <font>
        <b/>
        <i val="0"/>
        <color rgb="FFC00000"/>
      </font>
      <fill>
        <patternFill patternType="gray0625">
          <fgColor theme="0" tint="-4.9989318521683403E-2"/>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ont>
        <color rgb="FFC00000"/>
      </font>
    </dxf>
    <dxf>
      <fill>
        <patternFill>
          <bgColor theme="0" tint="-4.9989318521683403E-2"/>
        </patternFill>
      </fill>
    </dxf>
    <dxf>
      <fill>
        <patternFill>
          <bgColor rgb="FFEAEAEA"/>
        </patternFill>
      </fill>
    </dxf>
  </dxfs>
  <tableStyles count="0" defaultTableStyle="TableStyleMedium2" defaultPivotStyle="PivotStyleLight16"/>
  <colors>
    <mruColors>
      <color rgb="FFE2EFDA"/>
      <color rgb="FFEAEAEA"/>
      <color rgb="FFB0D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arter6/Desktop/CurrentDesktop/FacultyFTECalcu/AdjustmentRequest/NewLists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Activity"/>
      <sheetName val="Lookup"/>
    </sheetNames>
    <sheetDataSet>
      <sheetData sheetId="0"/>
      <sheetData sheetId="1">
        <row r="2">
          <cell r="B2" t="str">
            <v>Courses</v>
          </cell>
        </row>
        <row r="3">
          <cell r="B3" t="str">
            <v>Advising</v>
          </cell>
        </row>
        <row r="4">
          <cell r="B4" t="str">
            <v>Recruitment</v>
          </cell>
        </row>
        <row r="5">
          <cell r="B5" t="str">
            <v>Academic.Success</v>
          </cell>
        </row>
        <row r="6">
          <cell r="B6" t="str">
            <v>NSE</v>
          </cell>
        </row>
        <row r="7">
          <cell r="B7" t="str">
            <v>Leadership</v>
          </cell>
        </row>
        <row r="8">
          <cell r="B8" t="str">
            <v>Service</v>
          </cell>
        </row>
        <row r="9">
          <cell r="B9" t="str">
            <v>Scholarship</v>
          </cell>
        </row>
        <row r="10">
          <cell r="B10" t="str">
            <v>Other</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2"/>
  <sheetViews>
    <sheetView topLeftCell="A10" workbookViewId="0">
      <selection activeCell="B9" sqref="B9"/>
    </sheetView>
  </sheetViews>
  <sheetFormatPr defaultRowHeight="15" x14ac:dyDescent="0.25"/>
  <cols>
    <col min="1" max="1" width="67.28515625" customWidth="1"/>
    <col min="2" max="2" width="76.28515625" customWidth="1"/>
    <col min="7" max="7" width="10" style="9" customWidth="1"/>
  </cols>
  <sheetData>
    <row r="1" spans="1:7" s="6" customFormat="1" ht="15.6" x14ac:dyDescent="0.3">
      <c r="A1" s="6" t="s">
        <v>0</v>
      </c>
      <c r="B1" s="6" t="s">
        <v>32</v>
      </c>
      <c r="G1" s="7"/>
    </row>
    <row r="2" spans="1:7" ht="60.6" customHeight="1" x14ac:dyDescent="0.3">
      <c r="A2" s="15" t="s">
        <v>23</v>
      </c>
      <c r="B2" s="8" t="s">
        <v>33</v>
      </c>
    </row>
    <row r="3" spans="1:7" ht="39.6" x14ac:dyDescent="0.3">
      <c r="A3" s="16" t="s">
        <v>13</v>
      </c>
      <c r="B3" s="11" t="s">
        <v>34</v>
      </c>
    </row>
    <row r="4" spans="1:7" ht="52.9" x14ac:dyDescent="0.3">
      <c r="A4" t="s">
        <v>25</v>
      </c>
      <c r="B4" s="11" t="s">
        <v>35</v>
      </c>
    </row>
    <row r="5" spans="1:7" ht="39.6" x14ac:dyDescent="0.3">
      <c r="A5" t="s">
        <v>28</v>
      </c>
      <c r="B5" s="11" t="s">
        <v>36</v>
      </c>
    </row>
    <row r="6" spans="1:7" ht="14.45" x14ac:dyDescent="0.3">
      <c r="A6" s="15" t="s">
        <v>20</v>
      </c>
      <c r="B6" s="11" t="s">
        <v>37</v>
      </c>
    </row>
    <row r="7" spans="1:7" ht="14.45" x14ac:dyDescent="0.3">
      <c r="A7" s="15" t="s">
        <v>24</v>
      </c>
      <c r="B7" s="12" t="s">
        <v>37</v>
      </c>
    </row>
    <row r="8" spans="1:7" ht="14.45" x14ac:dyDescent="0.3">
      <c r="A8" s="15" t="s">
        <v>27</v>
      </c>
      <c r="B8" s="12" t="s">
        <v>37</v>
      </c>
    </row>
    <row r="9" spans="1:7" ht="14.45" x14ac:dyDescent="0.3">
      <c r="A9" t="s">
        <v>66</v>
      </c>
      <c r="B9" s="12" t="s">
        <v>37</v>
      </c>
    </row>
    <row r="10" spans="1:7" ht="14.45" x14ac:dyDescent="0.3">
      <c r="A10" s="15" t="s">
        <v>21</v>
      </c>
      <c r="B10" s="12" t="s">
        <v>37</v>
      </c>
    </row>
    <row r="11" spans="1:7" ht="14.45" x14ac:dyDescent="0.3">
      <c r="A11" t="s">
        <v>44</v>
      </c>
      <c r="B11" s="12" t="s">
        <v>55</v>
      </c>
    </row>
    <row r="12" spans="1:7" ht="14.45" x14ac:dyDescent="0.3">
      <c r="A12" s="15" t="s">
        <v>22</v>
      </c>
      <c r="B12" s="12" t="s">
        <v>37</v>
      </c>
    </row>
    <row r="13" spans="1:7" ht="66" x14ac:dyDescent="0.3">
      <c r="A13" s="15" t="s">
        <v>26</v>
      </c>
      <c r="B13" s="11" t="s">
        <v>43</v>
      </c>
    </row>
    <row r="14" spans="1:7" ht="51" x14ac:dyDescent="0.25">
      <c r="A14" s="15" t="s">
        <v>29</v>
      </c>
      <c r="B14" s="8" t="s">
        <v>38</v>
      </c>
      <c r="G14" s="10"/>
    </row>
    <row r="15" spans="1:7" ht="26.45" x14ac:dyDescent="0.3">
      <c r="A15" s="15" t="s">
        <v>18</v>
      </c>
      <c r="B15" s="8" t="s">
        <v>39</v>
      </c>
    </row>
    <row r="16" spans="1:7" ht="14.45" x14ac:dyDescent="0.3">
      <c r="A16" s="15" t="s">
        <v>19</v>
      </c>
      <c r="B16" s="8" t="s">
        <v>40</v>
      </c>
    </row>
    <row r="17" spans="1:2" ht="39.6" x14ac:dyDescent="0.3">
      <c r="A17" t="s">
        <v>46</v>
      </c>
      <c r="B17" s="14" t="s">
        <v>45</v>
      </c>
    </row>
    <row r="18" spans="1:2" ht="14.45" x14ac:dyDescent="0.3">
      <c r="A18" s="13"/>
      <c r="B18" s="8"/>
    </row>
    <row r="19" spans="1:2" ht="14.45" x14ac:dyDescent="0.3">
      <c r="A19" s="13"/>
      <c r="B19" s="8"/>
    </row>
    <row r="20" spans="1:2" ht="14.45" x14ac:dyDescent="0.3">
      <c r="A20" s="13"/>
      <c r="B20" s="8"/>
    </row>
    <row r="21" spans="1:2" ht="14.45" x14ac:dyDescent="0.3">
      <c r="A21" s="13"/>
      <c r="B21" s="8"/>
    </row>
    <row r="22" spans="1:2" ht="14.45" x14ac:dyDescent="0.3">
      <c r="A22" s="13"/>
      <c r="B22" s="8"/>
    </row>
  </sheetData>
  <dataValidations count="1">
    <dataValidation type="list" allowBlank="1" showInputMessage="1" showErrorMessage="1" sqref="A10">
      <formula1>INDIRECT($A10)</formula1>
    </dataValidation>
  </dataValidations>
  <pageMargins left="0.7" right="0.7" top="0.75" bottom="0.75" header="0.3" footer="0.3"/>
  <pageSetup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
  <sheetViews>
    <sheetView workbookViewId="0">
      <selection activeCell="C13" sqref="C13"/>
    </sheetView>
  </sheetViews>
  <sheetFormatPr defaultRowHeight="15" x14ac:dyDescent="0.25"/>
  <cols>
    <col min="2" max="2" width="15.7109375" bestFit="1" customWidth="1"/>
    <col min="3" max="3" width="63.28515625" bestFit="1" customWidth="1"/>
    <col min="4" max="4" width="25.42578125" bestFit="1" customWidth="1"/>
    <col min="5" max="5" width="11" bestFit="1" customWidth="1"/>
    <col min="6" max="6" width="35.28515625" customWidth="1"/>
    <col min="7" max="7" width="24.140625" bestFit="1" customWidth="1"/>
    <col min="8" max="8" width="55.42578125" bestFit="1" customWidth="1"/>
    <col min="9" max="9" width="40.7109375" bestFit="1" customWidth="1"/>
    <col min="10" max="10" width="32.7109375" bestFit="1" customWidth="1"/>
    <col min="11" max="11" width="24.7109375" bestFit="1" customWidth="1"/>
  </cols>
  <sheetData>
    <row r="1" spans="1:11" s="4" customFormat="1" x14ac:dyDescent="0.3">
      <c r="A1" s="4" t="s">
        <v>11</v>
      </c>
      <c r="B1" s="4" t="s">
        <v>0</v>
      </c>
      <c r="C1" s="4" t="s">
        <v>12</v>
      </c>
      <c r="D1" s="4" t="s">
        <v>56</v>
      </c>
      <c r="E1" s="4" t="s">
        <v>13</v>
      </c>
      <c r="F1" s="4" t="s">
        <v>14</v>
      </c>
      <c r="G1" s="4" t="s">
        <v>15</v>
      </c>
      <c r="H1" s="4" t="s">
        <v>16</v>
      </c>
      <c r="I1" s="4" t="s">
        <v>17</v>
      </c>
      <c r="J1" s="4" t="s">
        <v>30</v>
      </c>
      <c r="K1" s="4" t="s">
        <v>31</v>
      </c>
    </row>
    <row r="2" spans="1:11" x14ac:dyDescent="0.3">
      <c r="A2">
        <v>1</v>
      </c>
      <c r="B2" t="s">
        <v>12</v>
      </c>
      <c r="C2" t="s">
        <v>20</v>
      </c>
      <c r="D2" t="s">
        <v>21</v>
      </c>
      <c r="E2" t="s">
        <v>13</v>
      </c>
      <c r="F2" t="s">
        <v>46</v>
      </c>
      <c r="G2" t="s">
        <v>44</v>
      </c>
      <c r="H2" t="s">
        <v>22</v>
      </c>
      <c r="I2" t="s">
        <v>23</v>
      </c>
      <c r="J2" s="5" t="s">
        <v>18</v>
      </c>
      <c r="K2" s="5" t="s">
        <v>19</v>
      </c>
    </row>
    <row r="3" spans="1:11" x14ac:dyDescent="0.3">
      <c r="A3">
        <v>2</v>
      </c>
      <c r="B3" t="s">
        <v>56</v>
      </c>
      <c r="C3" t="s">
        <v>24</v>
      </c>
      <c r="F3" t="s">
        <v>25</v>
      </c>
      <c r="I3" t="s">
        <v>26</v>
      </c>
    </row>
    <row r="4" spans="1:11" x14ac:dyDescent="0.3">
      <c r="A4">
        <v>3</v>
      </c>
      <c r="B4" t="s">
        <v>13</v>
      </c>
      <c r="C4" t="s">
        <v>27</v>
      </c>
      <c r="F4" t="s">
        <v>28</v>
      </c>
      <c r="I4" t="s">
        <v>29</v>
      </c>
    </row>
    <row r="5" spans="1:11" x14ac:dyDescent="0.3">
      <c r="A5">
        <v>4</v>
      </c>
      <c r="B5" t="s">
        <v>15</v>
      </c>
      <c r="C5" t="s">
        <v>66</v>
      </c>
      <c r="I5" t="s">
        <v>28</v>
      </c>
    </row>
    <row r="6" spans="1:11" x14ac:dyDescent="0.3">
      <c r="A6">
        <v>5</v>
      </c>
      <c r="B6" t="s">
        <v>16</v>
      </c>
      <c r="C6" t="s">
        <v>68</v>
      </c>
    </row>
    <row r="7" spans="1:11" x14ac:dyDescent="0.3">
      <c r="A7">
        <v>6</v>
      </c>
      <c r="B7" t="s">
        <v>17</v>
      </c>
    </row>
    <row r="8" spans="1:11" x14ac:dyDescent="0.3">
      <c r="A8">
        <v>7</v>
      </c>
      <c r="B8" t="s">
        <v>14</v>
      </c>
    </row>
    <row r="9" spans="1:11" x14ac:dyDescent="0.3">
      <c r="A9">
        <v>8</v>
      </c>
      <c r="B9" t="s">
        <v>30</v>
      </c>
    </row>
    <row r="10" spans="1:11" x14ac:dyDescent="0.3">
      <c r="A10">
        <v>9</v>
      </c>
      <c r="B10" t="s">
        <v>31</v>
      </c>
      <c r="H10"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6"/>
  <sheetViews>
    <sheetView showGridLines="0" showRowColHeaders="0" tabSelected="1" workbookViewId="0">
      <pane ySplit="14" topLeftCell="A15" activePane="bottomLeft" state="frozen"/>
      <selection activeCell="B1" sqref="B1"/>
      <selection pane="bottomLeft" activeCell="B16" sqref="B16"/>
    </sheetView>
  </sheetViews>
  <sheetFormatPr defaultColWidth="8.85546875" defaultRowHeight="12.75" x14ac:dyDescent="0.2"/>
  <cols>
    <col min="1" max="1" width="1.7109375" style="2" customWidth="1"/>
    <col min="2" max="3" width="15.7109375" style="1" customWidth="1"/>
    <col min="4" max="4" width="20.7109375" style="1" customWidth="1"/>
    <col min="5" max="5" width="13.28515625" style="2" customWidth="1"/>
    <col min="6" max="6" width="0.5703125" style="2" customWidth="1"/>
    <col min="7" max="7" width="6.28515625" style="1" customWidth="1"/>
    <col min="8" max="8" width="25.7109375" style="1" customWidth="1"/>
    <col min="9" max="9" width="12.7109375" style="1" customWidth="1"/>
    <col min="10" max="10" width="0.85546875" style="1" customWidth="1"/>
    <col min="11" max="11" width="23.7109375" style="1" customWidth="1"/>
    <col min="12" max="12" width="69.42578125" style="1" customWidth="1"/>
    <col min="13" max="13" width="5.7109375" style="1" customWidth="1"/>
    <col min="14" max="14" width="1.7109375" style="1" customWidth="1"/>
    <col min="15" max="16384" width="8.85546875" style="1"/>
  </cols>
  <sheetData>
    <row r="1" spans="1:15" s="25" customFormat="1" ht="18" x14ac:dyDescent="0.35">
      <c r="A1" s="29"/>
      <c r="B1" s="30" t="s">
        <v>52</v>
      </c>
      <c r="C1" s="29"/>
      <c r="D1" s="29"/>
      <c r="E1" s="29"/>
      <c r="F1" s="29"/>
      <c r="G1" s="29"/>
      <c r="H1" s="29"/>
      <c r="I1" s="29"/>
      <c r="J1" s="29"/>
      <c r="K1" s="29"/>
      <c r="L1" s="29"/>
      <c r="M1" s="29"/>
      <c r="N1" s="29"/>
      <c r="O1" s="31"/>
    </row>
    <row r="2" spans="1:15" s="26" customFormat="1" ht="7.9" customHeight="1" x14ac:dyDescent="0.3">
      <c r="A2" s="32"/>
      <c r="B2" s="32"/>
      <c r="C2" s="32"/>
      <c r="D2" s="32"/>
      <c r="E2" s="32"/>
      <c r="F2" s="32"/>
      <c r="G2" s="32"/>
      <c r="H2" s="33"/>
      <c r="I2" s="33"/>
      <c r="J2" s="33"/>
      <c r="K2" s="32"/>
      <c r="L2" s="32"/>
      <c r="M2" s="32"/>
      <c r="N2" s="32"/>
      <c r="O2" s="34"/>
    </row>
    <row r="3" spans="1:15" s="26" customFormat="1" ht="15.6" x14ac:dyDescent="0.3">
      <c r="A3" s="32"/>
      <c r="B3" s="88" t="s">
        <v>54</v>
      </c>
      <c r="C3" s="89"/>
      <c r="D3" s="90"/>
      <c r="E3" s="35" t="s">
        <v>4</v>
      </c>
      <c r="F3" s="36"/>
      <c r="G3" s="81" t="s">
        <v>62</v>
      </c>
      <c r="H3" s="82"/>
      <c r="I3" s="37" t="s">
        <v>5</v>
      </c>
      <c r="J3" s="38"/>
      <c r="K3" s="75" t="s">
        <v>63</v>
      </c>
      <c r="L3" s="39"/>
      <c r="M3" s="40"/>
      <c r="N3" s="32"/>
      <c r="O3" s="34"/>
    </row>
    <row r="4" spans="1:15" s="26" customFormat="1" ht="5.45" customHeight="1" x14ac:dyDescent="0.3">
      <c r="A4" s="32"/>
      <c r="B4" s="41"/>
      <c r="C4" s="42"/>
      <c r="D4" s="43"/>
      <c r="E4" s="44"/>
      <c r="F4" s="45"/>
      <c r="G4" s="46"/>
      <c r="H4" s="47"/>
      <c r="I4" s="48"/>
      <c r="J4" s="49"/>
      <c r="K4" s="35"/>
      <c r="L4" s="50"/>
      <c r="M4" s="50"/>
      <c r="N4" s="32"/>
      <c r="O4" s="34"/>
    </row>
    <row r="5" spans="1:15" s="26" customFormat="1" ht="15.6" x14ac:dyDescent="0.3">
      <c r="A5" s="32"/>
      <c r="B5" s="91" t="s">
        <v>41</v>
      </c>
      <c r="C5" s="92"/>
      <c r="D5" s="93"/>
      <c r="E5" s="35" t="s">
        <v>8</v>
      </c>
      <c r="F5" s="36"/>
      <c r="G5" s="83" t="s">
        <v>64</v>
      </c>
      <c r="H5" s="84"/>
      <c r="I5" s="85"/>
      <c r="J5" s="51"/>
      <c r="K5" s="52"/>
      <c r="L5" s="32"/>
      <c r="M5" s="32"/>
      <c r="N5" s="32"/>
      <c r="O5" s="34"/>
    </row>
    <row r="6" spans="1:15" s="26" customFormat="1" ht="5.45" customHeight="1" x14ac:dyDescent="0.3">
      <c r="A6" s="32"/>
      <c r="B6" s="41"/>
      <c r="C6" s="42"/>
      <c r="D6" s="43"/>
      <c r="E6" s="44"/>
      <c r="F6" s="45"/>
      <c r="G6" s="46"/>
      <c r="H6" s="46"/>
      <c r="I6" s="53"/>
      <c r="J6" s="53"/>
      <c r="K6" s="53"/>
      <c r="L6" s="32"/>
      <c r="M6" s="32"/>
      <c r="N6" s="32"/>
      <c r="O6" s="34"/>
    </row>
    <row r="7" spans="1:15" s="26" customFormat="1" ht="15.6" x14ac:dyDescent="0.3">
      <c r="A7" s="32"/>
      <c r="B7" s="91" t="s">
        <v>42</v>
      </c>
      <c r="C7" s="92"/>
      <c r="D7" s="93"/>
      <c r="E7" s="35" t="s">
        <v>6</v>
      </c>
      <c r="F7" s="53"/>
      <c r="G7" s="80">
        <f ca="1">TODAY()</f>
        <v>43396</v>
      </c>
      <c r="H7" s="80"/>
      <c r="I7" s="53"/>
      <c r="J7" s="53"/>
      <c r="K7" s="53"/>
      <c r="L7" s="53" t="str">
        <f>IF(ISBLANK(G3),"Please complete the highlighted field: Last Name",IF(ISBLANK(K3),"Please complete the highlighted field: First Name",IF(ISBLANK(G5),"Please complete the highlighted field: Department","")))</f>
        <v/>
      </c>
      <c r="M7" s="32"/>
      <c r="N7" s="32"/>
      <c r="O7" s="34"/>
    </row>
    <row r="8" spans="1:15" s="26" customFormat="1" ht="5.45" customHeight="1" x14ac:dyDescent="0.3">
      <c r="A8" s="32"/>
      <c r="B8" s="41"/>
      <c r="C8" s="42"/>
      <c r="D8" s="43"/>
      <c r="E8" s="44"/>
      <c r="F8" s="45"/>
      <c r="G8" s="49"/>
      <c r="H8" s="48"/>
      <c r="I8" s="53"/>
      <c r="J8" s="53"/>
      <c r="K8" s="53"/>
      <c r="L8" s="32" t="s">
        <v>60</v>
      </c>
      <c r="M8" s="32"/>
      <c r="N8" s="32"/>
      <c r="O8" s="34"/>
    </row>
    <row r="9" spans="1:15" s="26" customFormat="1" ht="15.6" x14ac:dyDescent="0.3">
      <c r="A9" s="32"/>
      <c r="B9" s="91" t="s">
        <v>10</v>
      </c>
      <c r="C9" s="92"/>
      <c r="D9" s="93"/>
      <c r="E9" s="35" t="s">
        <v>7</v>
      </c>
      <c r="F9" s="53"/>
      <c r="G9" s="81" t="s">
        <v>65</v>
      </c>
      <c r="H9" s="86"/>
      <c r="I9" s="53"/>
      <c r="J9" s="53"/>
      <c r="K9" s="53"/>
      <c r="L9" s="54" t="str">
        <f>IF(SUM(G15:G38)&lt;=0,"There seemse to be a calculation error. Please email jcarter6@unl.edu","")</f>
        <v/>
      </c>
      <c r="M9" s="32"/>
      <c r="N9" s="32"/>
      <c r="O9" s="34"/>
    </row>
    <row r="10" spans="1:15" s="26" customFormat="1" ht="5.45" customHeight="1" x14ac:dyDescent="0.3">
      <c r="A10" s="32"/>
      <c r="B10" s="41"/>
      <c r="C10" s="42"/>
      <c r="D10" s="43"/>
      <c r="E10" s="55"/>
      <c r="F10" s="56"/>
      <c r="G10" s="57"/>
      <c r="H10" s="57"/>
      <c r="I10" s="32"/>
      <c r="J10" s="32"/>
      <c r="K10" s="32"/>
      <c r="L10" s="32"/>
      <c r="M10" s="32"/>
      <c r="N10" s="32"/>
      <c r="O10" s="34"/>
    </row>
    <row r="11" spans="1:15" s="26" customFormat="1" ht="13.9" x14ac:dyDescent="0.3">
      <c r="A11" s="32"/>
      <c r="B11" s="94" t="s">
        <v>53</v>
      </c>
      <c r="C11" s="95"/>
      <c r="D11" s="96"/>
      <c r="E11" s="58"/>
      <c r="F11" s="32"/>
      <c r="G11" s="59"/>
      <c r="H11" s="59"/>
      <c r="I11" s="32"/>
      <c r="J11" s="32"/>
      <c r="K11" s="32"/>
      <c r="L11" s="32"/>
      <c r="M11" s="32"/>
      <c r="N11" s="32"/>
      <c r="O11" s="34"/>
    </row>
    <row r="12" spans="1:15" s="26" customFormat="1" ht="15.6" x14ac:dyDescent="0.3">
      <c r="A12" s="32"/>
      <c r="B12" s="32"/>
      <c r="C12" s="32"/>
      <c r="D12" s="32"/>
      <c r="E12" s="32"/>
      <c r="F12" s="32"/>
      <c r="G12" s="32"/>
      <c r="H12" s="35" t="s">
        <v>9</v>
      </c>
      <c r="I12" s="19">
        <f>SUM(M15:M38)</f>
        <v>1</v>
      </c>
      <c r="J12" s="33"/>
      <c r="K12" s="32"/>
      <c r="L12" s="74" t="s">
        <v>69</v>
      </c>
      <c r="M12" s="32"/>
      <c r="N12" s="32"/>
      <c r="O12" s="34"/>
    </row>
    <row r="13" spans="1:15" s="26" customFormat="1" ht="5.45" customHeight="1" thickBot="1" x14ac:dyDescent="0.35">
      <c r="A13" s="32"/>
      <c r="B13" s="32"/>
      <c r="C13" s="32"/>
      <c r="D13" s="32"/>
      <c r="E13" s="32"/>
      <c r="F13" s="32"/>
      <c r="G13" s="32"/>
      <c r="H13" s="58"/>
      <c r="I13" s="60"/>
      <c r="J13" s="33"/>
      <c r="K13" s="32"/>
      <c r="L13" s="32"/>
      <c r="M13" s="32"/>
      <c r="N13" s="32"/>
      <c r="O13" s="34"/>
    </row>
    <row r="14" spans="1:15" s="17" customFormat="1" ht="16.149999999999999" thickBot="1" x14ac:dyDescent="0.35">
      <c r="A14" s="54"/>
      <c r="B14" s="61" t="s">
        <v>0</v>
      </c>
      <c r="C14" s="87" t="s">
        <v>1</v>
      </c>
      <c r="D14" s="87"/>
      <c r="E14" s="87"/>
      <c r="F14" s="87"/>
      <c r="G14" s="61" t="s">
        <v>2</v>
      </c>
      <c r="H14" s="87" t="s">
        <v>57</v>
      </c>
      <c r="I14" s="87"/>
      <c r="J14" s="87"/>
      <c r="K14" s="87"/>
      <c r="L14" s="61" t="s">
        <v>61</v>
      </c>
      <c r="M14" s="62" t="s">
        <v>3</v>
      </c>
      <c r="N14" s="54"/>
      <c r="O14" s="63"/>
    </row>
    <row r="15" spans="1:15" s="3" customFormat="1" ht="34.9" customHeight="1" x14ac:dyDescent="0.3">
      <c r="A15" s="64"/>
      <c r="B15" s="70" t="s">
        <v>14</v>
      </c>
      <c r="C15" s="78" t="s">
        <v>46</v>
      </c>
      <c r="D15" s="78"/>
      <c r="E15" s="78"/>
      <c r="F15" s="78"/>
      <c r="G15" s="71">
        <v>60</v>
      </c>
      <c r="H15" s="79" t="s">
        <v>67</v>
      </c>
      <c r="I15" s="79"/>
      <c r="J15" s="79"/>
      <c r="K15" s="79"/>
      <c r="L15" s="23" t="str">
        <f>IF(ISBLANK(C15),"",VLOOKUP(C15,Lookup!A2:B17,2,0))</f>
        <v>Chairs of CASNR Committees [e.g. Curriculum Committee, Faculty Advisory Committee (FAC) and university academic committees (e.g. University of Nebraska-Lincoln Curriculum Committee and Academic Planning Committee)</v>
      </c>
      <c r="M15" s="18">
        <f>IF(G15&lt;1,0,IF(G15&lt;61,ROUNDUP(G15/15,0)*0.25,ROUNDUP(G15/30,0)*0.5))</f>
        <v>1</v>
      </c>
      <c r="N15" s="64"/>
      <c r="O15" s="65"/>
    </row>
    <row r="16" spans="1:15" s="3" customFormat="1" ht="34.9" customHeight="1" x14ac:dyDescent="0.3">
      <c r="A16" s="64"/>
      <c r="B16" s="72"/>
      <c r="C16" s="76"/>
      <c r="D16" s="76"/>
      <c r="E16" s="76"/>
      <c r="F16" s="76"/>
      <c r="G16" s="73"/>
      <c r="H16" s="77"/>
      <c r="I16" s="77"/>
      <c r="J16" s="77"/>
      <c r="K16" s="77"/>
      <c r="L16" s="24" t="str">
        <f>IF(ISBLANK(C16),"",VLOOKUP(C16,Lookup!$A$2:$B$17,2,0))</f>
        <v/>
      </c>
      <c r="M16" s="18">
        <f t="shared" ref="M16:M38" si="0">IF(G16&lt;1,0,IF(G16&lt;61,ROUNDUP(G16/15,0)*0.25,ROUNDUP(G16/30,0)*0.5))</f>
        <v>0</v>
      </c>
      <c r="N16" s="64"/>
      <c r="O16" s="65"/>
    </row>
    <row r="17" spans="1:15" s="3" customFormat="1" ht="34.9" customHeight="1" x14ac:dyDescent="0.3">
      <c r="A17" s="64"/>
      <c r="B17" s="72"/>
      <c r="C17" s="76"/>
      <c r="D17" s="76"/>
      <c r="E17" s="76"/>
      <c r="F17" s="76"/>
      <c r="G17" s="73"/>
      <c r="H17" s="77"/>
      <c r="I17" s="77"/>
      <c r="J17" s="77"/>
      <c r="K17" s="77"/>
      <c r="L17" s="24" t="str">
        <f>IF(ISBLANK(C17),"",VLOOKUP(C17,Lookup!$A$2:$B$17,2,0))</f>
        <v/>
      </c>
      <c r="M17" s="18">
        <f t="shared" si="0"/>
        <v>0</v>
      </c>
      <c r="N17" s="64"/>
      <c r="O17" s="65"/>
    </row>
    <row r="18" spans="1:15" s="3" customFormat="1" ht="34.9" customHeight="1" x14ac:dyDescent="0.3">
      <c r="A18" s="64"/>
      <c r="B18" s="72"/>
      <c r="C18" s="76"/>
      <c r="D18" s="76"/>
      <c r="E18" s="76"/>
      <c r="F18" s="76"/>
      <c r="G18" s="73"/>
      <c r="H18" s="77"/>
      <c r="I18" s="77"/>
      <c r="J18" s="77"/>
      <c r="K18" s="77"/>
      <c r="L18" s="24" t="str">
        <f>IF(ISBLANK(C18),"",VLOOKUP(C18,Lookup!$A$2:$B$17,2,0))</f>
        <v/>
      </c>
      <c r="M18" s="18">
        <f t="shared" si="0"/>
        <v>0</v>
      </c>
      <c r="N18" s="64"/>
      <c r="O18" s="65"/>
    </row>
    <row r="19" spans="1:15" s="3" customFormat="1" ht="34.9" customHeight="1" x14ac:dyDescent="0.3">
      <c r="A19" s="64"/>
      <c r="B19" s="72"/>
      <c r="C19" s="76"/>
      <c r="D19" s="76"/>
      <c r="E19" s="76"/>
      <c r="F19" s="76"/>
      <c r="G19" s="73"/>
      <c r="H19" s="77"/>
      <c r="I19" s="77"/>
      <c r="J19" s="77"/>
      <c r="K19" s="77"/>
      <c r="L19" s="24" t="str">
        <f>IF(ISBLANK(C19),"",VLOOKUP(C19,Lookup!$A$2:$B$17,2,0))</f>
        <v/>
      </c>
      <c r="M19" s="18">
        <f t="shared" si="0"/>
        <v>0</v>
      </c>
      <c r="N19" s="64"/>
      <c r="O19" s="65"/>
    </row>
    <row r="20" spans="1:15" s="3" customFormat="1" ht="34.9" customHeight="1" x14ac:dyDescent="0.3">
      <c r="A20" s="64"/>
      <c r="B20" s="72"/>
      <c r="C20" s="76"/>
      <c r="D20" s="76"/>
      <c r="E20" s="76"/>
      <c r="F20" s="76"/>
      <c r="G20" s="73"/>
      <c r="H20" s="77"/>
      <c r="I20" s="77"/>
      <c r="J20" s="77"/>
      <c r="K20" s="77"/>
      <c r="L20" s="24" t="str">
        <f>IF(ISBLANK(C20),"",VLOOKUP(C20,Lookup!$A$2:$B$17,2,0))</f>
        <v/>
      </c>
      <c r="M20" s="18">
        <f t="shared" si="0"/>
        <v>0</v>
      </c>
      <c r="N20" s="64"/>
      <c r="O20" s="65"/>
    </row>
    <row r="21" spans="1:15" s="3" customFormat="1" ht="34.9" customHeight="1" x14ac:dyDescent="0.3">
      <c r="A21" s="64"/>
      <c r="B21" s="72"/>
      <c r="C21" s="76"/>
      <c r="D21" s="76"/>
      <c r="E21" s="76"/>
      <c r="F21" s="76"/>
      <c r="G21" s="73"/>
      <c r="H21" s="77"/>
      <c r="I21" s="77"/>
      <c r="J21" s="77"/>
      <c r="K21" s="77"/>
      <c r="L21" s="24" t="str">
        <f>IF(ISBLANK(C21),"",VLOOKUP(C21,Lookup!$A$2:$B$17,2,0))</f>
        <v/>
      </c>
      <c r="M21" s="18">
        <f t="shared" si="0"/>
        <v>0</v>
      </c>
      <c r="N21" s="64"/>
      <c r="O21" s="65"/>
    </row>
    <row r="22" spans="1:15" s="3" customFormat="1" ht="34.9" customHeight="1" x14ac:dyDescent="0.3">
      <c r="A22" s="64"/>
      <c r="B22" s="72"/>
      <c r="C22" s="76"/>
      <c r="D22" s="76"/>
      <c r="E22" s="76"/>
      <c r="F22" s="76"/>
      <c r="G22" s="73"/>
      <c r="H22" s="77"/>
      <c r="I22" s="77"/>
      <c r="J22" s="77"/>
      <c r="K22" s="77"/>
      <c r="L22" s="24" t="str">
        <f>IF(ISBLANK(C22),"",VLOOKUP(C22,Lookup!$A$2:$B$17,2,0))</f>
        <v/>
      </c>
      <c r="M22" s="18">
        <f t="shared" si="0"/>
        <v>0</v>
      </c>
      <c r="N22" s="64"/>
      <c r="O22" s="65"/>
    </row>
    <row r="23" spans="1:15" s="3" customFormat="1" ht="34.9" customHeight="1" x14ac:dyDescent="0.3">
      <c r="A23" s="64"/>
      <c r="B23" s="72"/>
      <c r="C23" s="76"/>
      <c r="D23" s="76"/>
      <c r="E23" s="76"/>
      <c r="F23" s="76"/>
      <c r="G23" s="73"/>
      <c r="H23" s="77"/>
      <c r="I23" s="77"/>
      <c r="J23" s="77"/>
      <c r="K23" s="77"/>
      <c r="L23" s="24" t="str">
        <f>IF(ISBLANK(C23),"",VLOOKUP(C23,Lookup!$A$2:$B$17,2,0))</f>
        <v/>
      </c>
      <c r="M23" s="18">
        <f t="shared" si="0"/>
        <v>0</v>
      </c>
      <c r="N23" s="64"/>
      <c r="O23" s="65"/>
    </row>
    <row r="24" spans="1:15" s="3" customFormat="1" ht="34.9" customHeight="1" x14ac:dyDescent="0.3">
      <c r="A24" s="64"/>
      <c r="B24" s="72"/>
      <c r="C24" s="76"/>
      <c r="D24" s="76"/>
      <c r="E24" s="76"/>
      <c r="F24" s="76"/>
      <c r="G24" s="73"/>
      <c r="H24" s="77"/>
      <c r="I24" s="77"/>
      <c r="J24" s="77"/>
      <c r="K24" s="77"/>
      <c r="L24" s="24" t="str">
        <f>IF(ISBLANK(C24),"",VLOOKUP(C24,Lookup!$A$2:$B$17,2,0))</f>
        <v/>
      </c>
      <c r="M24" s="18">
        <f t="shared" si="0"/>
        <v>0</v>
      </c>
      <c r="N24" s="64"/>
      <c r="O24" s="65"/>
    </row>
    <row r="25" spans="1:15" s="3" customFormat="1" ht="34.9" customHeight="1" x14ac:dyDescent="0.3">
      <c r="A25" s="64"/>
      <c r="B25" s="72"/>
      <c r="C25" s="76"/>
      <c r="D25" s="76"/>
      <c r="E25" s="76"/>
      <c r="F25" s="76"/>
      <c r="G25" s="73"/>
      <c r="H25" s="77"/>
      <c r="I25" s="77"/>
      <c r="J25" s="77"/>
      <c r="K25" s="77"/>
      <c r="L25" s="24" t="str">
        <f>IF(ISBLANK(C25),"",VLOOKUP(C25,Lookup!$A$2:$B$17,2,0))</f>
        <v/>
      </c>
      <c r="M25" s="18">
        <f t="shared" si="0"/>
        <v>0</v>
      </c>
      <c r="N25" s="64"/>
      <c r="O25" s="65"/>
    </row>
    <row r="26" spans="1:15" s="3" customFormat="1" ht="34.9" customHeight="1" x14ac:dyDescent="0.3">
      <c r="A26" s="64"/>
      <c r="B26" s="72"/>
      <c r="C26" s="76"/>
      <c r="D26" s="76"/>
      <c r="E26" s="76"/>
      <c r="F26" s="76"/>
      <c r="G26" s="73"/>
      <c r="H26" s="77"/>
      <c r="I26" s="77"/>
      <c r="J26" s="77"/>
      <c r="K26" s="77"/>
      <c r="L26" s="24" t="str">
        <f>IF(ISBLANK(C26),"",VLOOKUP(C26,Lookup!$A$2:$B$17,2,0))</f>
        <v/>
      </c>
      <c r="M26" s="18">
        <f t="shared" si="0"/>
        <v>0</v>
      </c>
      <c r="N26" s="64"/>
      <c r="O26" s="65"/>
    </row>
    <row r="27" spans="1:15" s="3" customFormat="1" ht="34.9" customHeight="1" x14ac:dyDescent="0.3">
      <c r="A27" s="64"/>
      <c r="B27" s="72"/>
      <c r="C27" s="76"/>
      <c r="D27" s="76"/>
      <c r="E27" s="76"/>
      <c r="F27" s="76"/>
      <c r="G27" s="73"/>
      <c r="H27" s="77"/>
      <c r="I27" s="77"/>
      <c r="J27" s="77"/>
      <c r="K27" s="77"/>
      <c r="L27" s="24" t="str">
        <f>IF(ISBLANK(C27),"",VLOOKUP(C27,Lookup!$A$2:$B$17,2,0))</f>
        <v/>
      </c>
      <c r="M27" s="18">
        <f t="shared" si="0"/>
        <v>0</v>
      </c>
      <c r="N27" s="64"/>
      <c r="O27" s="65"/>
    </row>
    <row r="28" spans="1:15" s="3" customFormat="1" ht="34.9" customHeight="1" x14ac:dyDescent="0.3">
      <c r="A28" s="64"/>
      <c r="B28" s="72"/>
      <c r="C28" s="76"/>
      <c r="D28" s="76"/>
      <c r="E28" s="76"/>
      <c r="F28" s="76"/>
      <c r="G28" s="73"/>
      <c r="H28" s="77"/>
      <c r="I28" s="77"/>
      <c r="J28" s="77"/>
      <c r="K28" s="77"/>
      <c r="L28" s="24" t="str">
        <f>IF(ISBLANK(C28),"",VLOOKUP(C28,Lookup!$A$2:$B$17,2,0))</f>
        <v/>
      </c>
      <c r="M28" s="18">
        <f t="shared" si="0"/>
        <v>0</v>
      </c>
      <c r="N28" s="64"/>
      <c r="O28" s="65"/>
    </row>
    <row r="29" spans="1:15" s="3" customFormat="1" ht="34.9" customHeight="1" x14ac:dyDescent="0.3">
      <c r="A29" s="64"/>
      <c r="B29" s="72"/>
      <c r="C29" s="76"/>
      <c r="D29" s="76"/>
      <c r="E29" s="76"/>
      <c r="F29" s="76"/>
      <c r="G29" s="73"/>
      <c r="H29" s="77"/>
      <c r="I29" s="77"/>
      <c r="J29" s="77"/>
      <c r="K29" s="77"/>
      <c r="L29" s="24" t="str">
        <f>IF(ISBLANK(C29),"",VLOOKUP(C29,Lookup!$A$2:$B$17,2,0))</f>
        <v/>
      </c>
      <c r="M29" s="18">
        <f t="shared" si="0"/>
        <v>0</v>
      </c>
      <c r="N29" s="64"/>
      <c r="O29" s="65"/>
    </row>
    <row r="30" spans="1:15" s="3" customFormat="1" ht="34.9" customHeight="1" x14ac:dyDescent="0.3">
      <c r="A30" s="64"/>
      <c r="B30" s="72"/>
      <c r="C30" s="76"/>
      <c r="D30" s="76"/>
      <c r="E30" s="76"/>
      <c r="F30" s="76"/>
      <c r="G30" s="73"/>
      <c r="H30" s="77"/>
      <c r="I30" s="77"/>
      <c r="J30" s="77"/>
      <c r="K30" s="77"/>
      <c r="L30" s="24" t="str">
        <f>IF(ISBLANK(C30),"",VLOOKUP(C30,Lookup!$A$2:$B$17,2,0))</f>
        <v/>
      </c>
      <c r="M30" s="18">
        <f t="shared" si="0"/>
        <v>0</v>
      </c>
      <c r="N30" s="64"/>
      <c r="O30" s="65"/>
    </row>
    <row r="31" spans="1:15" s="3" customFormat="1" ht="34.9" customHeight="1" x14ac:dyDescent="0.3">
      <c r="A31" s="64"/>
      <c r="B31" s="72"/>
      <c r="C31" s="76"/>
      <c r="D31" s="76"/>
      <c r="E31" s="76"/>
      <c r="F31" s="76"/>
      <c r="G31" s="73"/>
      <c r="H31" s="77"/>
      <c r="I31" s="77"/>
      <c r="J31" s="77"/>
      <c r="K31" s="77"/>
      <c r="L31" s="24" t="str">
        <f>IF(ISBLANK(C31),"",VLOOKUP(C31,Lookup!$A$2:$B$17,2,0))</f>
        <v/>
      </c>
      <c r="M31" s="18">
        <f t="shared" si="0"/>
        <v>0</v>
      </c>
      <c r="N31" s="64"/>
      <c r="O31" s="65"/>
    </row>
    <row r="32" spans="1:15" s="3" customFormat="1" ht="34.9" customHeight="1" x14ac:dyDescent="0.3">
      <c r="A32" s="64"/>
      <c r="B32" s="72"/>
      <c r="C32" s="76"/>
      <c r="D32" s="76"/>
      <c r="E32" s="76"/>
      <c r="F32" s="76"/>
      <c r="G32" s="73"/>
      <c r="H32" s="77"/>
      <c r="I32" s="77"/>
      <c r="J32" s="77"/>
      <c r="K32" s="77"/>
      <c r="L32" s="24" t="str">
        <f>IF(ISBLANK(C32),"",VLOOKUP(C32,Lookup!$A$2:$B$17,2,0))</f>
        <v/>
      </c>
      <c r="M32" s="18">
        <f t="shared" si="0"/>
        <v>0</v>
      </c>
      <c r="N32" s="64"/>
      <c r="O32" s="65"/>
    </row>
    <row r="33" spans="1:15" s="3" customFormat="1" ht="34.9" customHeight="1" x14ac:dyDescent="0.3">
      <c r="A33" s="64"/>
      <c r="B33" s="72"/>
      <c r="C33" s="76"/>
      <c r="D33" s="76"/>
      <c r="E33" s="76"/>
      <c r="F33" s="76"/>
      <c r="G33" s="73"/>
      <c r="H33" s="77"/>
      <c r="I33" s="77"/>
      <c r="J33" s="77"/>
      <c r="K33" s="77"/>
      <c r="L33" s="24" t="str">
        <f>IF(ISBLANK(C33),"",VLOOKUP(C33,Lookup!$A$2:$B$17,2,0))</f>
        <v/>
      </c>
      <c r="M33" s="18">
        <f t="shared" si="0"/>
        <v>0</v>
      </c>
      <c r="N33" s="64"/>
      <c r="O33" s="65"/>
    </row>
    <row r="34" spans="1:15" s="3" customFormat="1" ht="34.9" customHeight="1" x14ac:dyDescent="0.3">
      <c r="A34" s="64"/>
      <c r="B34" s="72"/>
      <c r="C34" s="76"/>
      <c r="D34" s="76"/>
      <c r="E34" s="76"/>
      <c r="F34" s="76"/>
      <c r="G34" s="73"/>
      <c r="H34" s="77"/>
      <c r="I34" s="77"/>
      <c r="J34" s="77"/>
      <c r="K34" s="77"/>
      <c r="L34" s="24" t="str">
        <f>IF(ISBLANK(C34),"",VLOOKUP(C34,Lookup!$A$2:$B$17,2,0))</f>
        <v/>
      </c>
      <c r="M34" s="18">
        <f t="shared" si="0"/>
        <v>0</v>
      </c>
      <c r="N34" s="64"/>
      <c r="O34" s="65"/>
    </row>
    <row r="35" spans="1:15" s="3" customFormat="1" ht="34.9" customHeight="1" x14ac:dyDescent="0.3">
      <c r="A35" s="64"/>
      <c r="B35" s="72"/>
      <c r="C35" s="76"/>
      <c r="D35" s="76"/>
      <c r="E35" s="76"/>
      <c r="F35" s="76"/>
      <c r="G35" s="73"/>
      <c r="H35" s="77"/>
      <c r="I35" s="77"/>
      <c r="J35" s="77"/>
      <c r="K35" s="77"/>
      <c r="L35" s="24" t="str">
        <f>IF(ISBLANK(C35),"",VLOOKUP(C35,Lookup!$A$2:$B$17,2,0))</f>
        <v/>
      </c>
      <c r="M35" s="18">
        <f t="shared" si="0"/>
        <v>0</v>
      </c>
      <c r="N35" s="64"/>
      <c r="O35" s="65"/>
    </row>
    <row r="36" spans="1:15" s="3" customFormat="1" ht="34.9" customHeight="1" x14ac:dyDescent="0.3">
      <c r="A36" s="64"/>
      <c r="B36" s="72"/>
      <c r="C36" s="76"/>
      <c r="D36" s="76"/>
      <c r="E36" s="76"/>
      <c r="F36" s="76"/>
      <c r="G36" s="73"/>
      <c r="H36" s="77"/>
      <c r="I36" s="77"/>
      <c r="J36" s="77"/>
      <c r="K36" s="77"/>
      <c r="L36" s="24" t="str">
        <f>IF(ISBLANK(C36),"",VLOOKUP(C36,Lookup!$A$2:$B$17,2,0))</f>
        <v/>
      </c>
      <c r="M36" s="18">
        <f t="shared" si="0"/>
        <v>0</v>
      </c>
      <c r="N36" s="64"/>
      <c r="O36" s="65"/>
    </row>
    <row r="37" spans="1:15" s="3" customFormat="1" ht="34.9" customHeight="1" x14ac:dyDescent="0.3">
      <c r="A37" s="64"/>
      <c r="B37" s="72"/>
      <c r="C37" s="76"/>
      <c r="D37" s="76"/>
      <c r="E37" s="76"/>
      <c r="F37" s="76"/>
      <c r="G37" s="73"/>
      <c r="H37" s="77"/>
      <c r="I37" s="77"/>
      <c r="J37" s="77"/>
      <c r="K37" s="77"/>
      <c r="L37" s="24" t="str">
        <f>IF(ISBLANK(C37),"",VLOOKUP(C37,Lookup!$A$2:$B$17,2,0))</f>
        <v/>
      </c>
      <c r="M37" s="18">
        <f t="shared" si="0"/>
        <v>0</v>
      </c>
      <c r="N37" s="64"/>
      <c r="O37" s="65"/>
    </row>
    <row r="38" spans="1:15" s="3" customFormat="1" ht="34.9" customHeight="1" x14ac:dyDescent="0.3">
      <c r="A38" s="64"/>
      <c r="B38" s="72"/>
      <c r="C38" s="76"/>
      <c r="D38" s="76"/>
      <c r="E38" s="76"/>
      <c r="F38" s="76"/>
      <c r="G38" s="73"/>
      <c r="H38" s="77"/>
      <c r="I38" s="77"/>
      <c r="J38" s="77"/>
      <c r="K38" s="77"/>
      <c r="L38" s="24" t="str">
        <f>IF(ISBLANK(C38),"",VLOOKUP(C38,Lookup!$A$2:$B$17,2,0))</f>
        <v/>
      </c>
      <c r="M38" s="18">
        <f t="shared" si="0"/>
        <v>0</v>
      </c>
      <c r="N38" s="64"/>
      <c r="O38" s="65"/>
    </row>
    <row r="39" spans="1:15" ht="13.9" hidden="1" x14ac:dyDescent="0.3">
      <c r="A39" s="34"/>
      <c r="B39" s="66" t="str">
        <f>G3</f>
        <v>Lincoln</v>
      </c>
      <c r="C39" s="67"/>
      <c r="D39" s="67"/>
      <c r="E39" s="34"/>
      <c r="F39" s="34"/>
      <c r="G39" s="67"/>
      <c r="H39" s="67"/>
      <c r="I39" s="67"/>
      <c r="J39" s="67"/>
      <c r="K39" s="67"/>
      <c r="L39" s="67"/>
      <c r="M39" s="67"/>
      <c r="N39" s="32"/>
      <c r="O39" s="67"/>
    </row>
    <row r="40" spans="1:15" ht="13.9" hidden="1" x14ac:dyDescent="0.3">
      <c r="A40" s="34"/>
      <c r="B40" s="67" t="str">
        <f>K3</f>
        <v>Abraham</v>
      </c>
      <c r="C40" s="67"/>
      <c r="D40" s="67"/>
      <c r="E40" s="34"/>
      <c r="F40" s="34"/>
      <c r="G40" s="67"/>
      <c r="H40" s="67"/>
      <c r="I40" s="67"/>
      <c r="J40" s="67"/>
      <c r="K40" s="67"/>
      <c r="L40" s="67"/>
      <c r="M40" s="67"/>
      <c r="N40" s="32"/>
      <c r="O40" s="67"/>
    </row>
    <row r="41" spans="1:15" ht="13.9" hidden="1" x14ac:dyDescent="0.3">
      <c r="A41" s="34"/>
      <c r="B41" s="67" t="str">
        <f>G5</f>
        <v>Entomology</v>
      </c>
      <c r="C41" s="67"/>
      <c r="D41" s="67"/>
      <c r="E41" s="34"/>
      <c r="F41" s="34"/>
      <c r="G41" s="67"/>
      <c r="H41" s="67"/>
      <c r="I41" s="67"/>
      <c r="J41" s="67"/>
      <c r="K41" s="67"/>
      <c r="L41" s="67"/>
      <c r="M41" s="67"/>
      <c r="N41" s="32"/>
      <c r="O41" s="67"/>
    </row>
    <row r="42" spans="1:15" ht="13.9" hidden="1" x14ac:dyDescent="0.3">
      <c r="A42" s="34"/>
      <c r="B42" s="68">
        <f ca="1">G7</f>
        <v>43396</v>
      </c>
      <c r="C42" s="67"/>
      <c r="D42" s="67"/>
      <c r="E42" s="34"/>
      <c r="F42" s="34"/>
      <c r="G42" s="67"/>
      <c r="H42" s="67"/>
      <c r="I42" s="67"/>
      <c r="J42" s="67"/>
      <c r="K42" s="67"/>
      <c r="L42" s="67"/>
      <c r="M42" s="67"/>
      <c r="N42" s="32"/>
      <c r="O42" s="67"/>
    </row>
    <row r="43" spans="1:15" ht="13.9" hidden="1" x14ac:dyDescent="0.3">
      <c r="A43" s="34"/>
      <c r="B43" s="66" t="str">
        <f>G9</f>
        <v>01234567</v>
      </c>
      <c r="C43" s="67"/>
      <c r="D43" s="67"/>
      <c r="E43" s="34"/>
      <c r="F43" s="34"/>
      <c r="G43" s="67"/>
      <c r="H43" s="67"/>
      <c r="I43" s="67"/>
      <c r="J43" s="67"/>
      <c r="K43" s="67"/>
      <c r="L43" s="67"/>
      <c r="M43" s="67"/>
      <c r="N43" s="32"/>
      <c r="O43" s="67"/>
    </row>
    <row r="44" spans="1:15" ht="13.9" hidden="1" x14ac:dyDescent="0.3">
      <c r="A44" s="34"/>
      <c r="B44" s="69">
        <f>I12</f>
        <v>1</v>
      </c>
      <c r="C44" s="67"/>
      <c r="D44" s="67"/>
      <c r="E44" s="34"/>
      <c r="F44" s="34"/>
      <c r="G44" s="67"/>
      <c r="H44" s="67"/>
      <c r="I44" s="67"/>
      <c r="J44" s="67"/>
      <c r="K44" s="67"/>
      <c r="L44" s="67"/>
      <c r="M44" s="67"/>
      <c r="N44" s="32"/>
      <c r="O44" s="67"/>
    </row>
    <row r="45" spans="1:15" ht="10.9" customHeight="1" x14ac:dyDescent="0.2">
      <c r="A45" s="32"/>
      <c r="B45" s="32"/>
      <c r="C45" s="32"/>
      <c r="D45" s="32"/>
      <c r="E45" s="32"/>
      <c r="F45" s="32"/>
      <c r="G45" s="32"/>
      <c r="H45" s="32"/>
      <c r="I45" s="32"/>
      <c r="J45" s="32"/>
      <c r="K45" s="32"/>
      <c r="L45" s="32"/>
      <c r="M45" s="32"/>
      <c r="N45" s="32"/>
      <c r="O45" s="67"/>
    </row>
    <row r="46" spans="1:15" x14ac:dyDescent="0.2">
      <c r="A46" s="34"/>
      <c r="B46" s="67"/>
      <c r="C46" s="67"/>
      <c r="D46" s="67"/>
      <c r="E46" s="34"/>
      <c r="F46" s="34"/>
      <c r="G46" s="67"/>
      <c r="H46" s="67"/>
      <c r="I46" s="67"/>
      <c r="J46" s="67"/>
      <c r="K46" s="67"/>
      <c r="L46" s="67"/>
      <c r="M46" s="67"/>
      <c r="N46" s="67"/>
      <c r="O46" s="67"/>
    </row>
  </sheetData>
  <sheetProtection algorithmName="SHA-512" hashValue="cODcBJHxa9cz3zqv1/zQGJcFycyuGSyDdn0UMOOqMmWDePaTCuT25vESSNdMwoLGCdzHpGsjW/s8VJGMNQSsGw==" saltValue="mUeIQ9cNmIRgk7ygfxWAMw==" spinCount="100000" sheet="1" objects="1" scenarios="1"/>
  <mergeCells count="59">
    <mergeCell ref="G7:H7"/>
    <mergeCell ref="G3:H3"/>
    <mergeCell ref="G5:I5"/>
    <mergeCell ref="G9:H9"/>
    <mergeCell ref="C14:F14"/>
    <mergeCell ref="B3:D3"/>
    <mergeCell ref="B5:D5"/>
    <mergeCell ref="B7:D7"/>
    <mergeCell ref="B9:D9"/>
    <mergeCell ref="B11:D11"/>
    <mergeCell ref="H14:K14"/>
    <mergeCell ref="C15:F15"/>
    <mergeCell ref="H15:K15"/>
    <mergeCell ref="C16:F16"/>
    <mergeCell ref="H16:K16"/>
    <mergeCell ref="C17:F17"/>
    <mergeCell ref="H17:K17"/>
    <mergeCell ref="C25:F25"/>
    <mergeCell ref="H25:K25"/>
    <mergeCell ref="C26:F26"/>
    <mergeCell ref="H26:K26"/>
    <mergeCell ref="C22:F22"/>
    <mergeCell ref="H22:K22"/>
    <mergeCell ref="C23:F23"/>
    <mergeCell ref="H23:K23"/>
    <mergeCell ref="C24:F24"/>
    <mergeCell ref="H24:K24"/>
    <mergeCell ref="C27:F27"/>
    <mergeCell ref="H27:K27"/>
    <mergeCell ref="C28:F28"/>
    <mergeCell ref="H28:K28"/>
    <mergeCell ref="C29:F29"/>
    <mergeCell ref="H29:K29"/>
    <mergeCell ref="C30:F30"/>
    <mergeCell ref="H30:K30"/>
    <mergeCell ref="C31:F31"/>
    <mergeCell ref="H31:K31"/>
    <mergeCell ref="C32:F32"/>
    <mergeCell ref="H32:K32"/>
    <mergeCell ref="C33:F33"/>
    <mergeCell ref="H33:K33"/>
    <mergeCell ref="C34:F34"/>
    <mergeCell ref="H34:K34"/>
    <mergeCell ref="C35:F35"/>
    <mergeCell ref="H35:K35"/>
    <mergeCell ref="C36:F36"/>
    <mergeCell ref="H36:K36"/>
    <mergeCell ref="C37:F37"/>
    <mergeCell ref="H37:K37"/>
    <mergeCell ref="C38:F38"/>
    <mergeCell ref="H38:K38"/>
    <mergeCell ref="C21:F21"/>
    <mergeCell ref="H21:K21"/>
    <mergeCell ref="C18:F18"/>
    <mergeCell ref="H18:K18"/>
    <mergeCell ref="C19:F19"/>
    <mergeCell ref="H19:K19"/>
    <mergeCell ref="C20:F20"/>
    <mergeCell ref="H20:K20"/>
  </mergeCells>
  <conditionalFormatting sqref="C15:K38">
    <cfRule type="expression" dxfId="8" priority="6" stopIfTrue="1">
      <formula>AND(LEN($C15)&gt;0,ISBLANK($G15))</formula>
    </cfRule>
  </conditionalFormatting>
  <conditionalFormatting sqref="H15:K38">
    <cfRule type="expression" dxfId="7" priority="8" stopIfTrue="1">
      <formula>AND(LEN($C15)&gt;0,ISBLANK($H15))</formula>
    </cfRule>
  </conditionalFormatting>
  <conditionalFormatting sqref="G15:G38">
    <cfRule type="expression" dxfId="6" priority="9">
      <formula>AND($G15&lt;&gt;"",$G15&lt;1)</formula>
    </cfRule>
  </conditionalFormatting>
  <conditionalFormatting sqref="G3:H3">
    <cfRule type="expression" dxfId="5" priority="4">
      <formula>AND(LEN($B$15)&gt;1,ISBLANK($G$3))</formula>
    </cfRule>
  </conditionalFormatting>
  <conditionalFormatting sqref="K3">
    <cfRule type="expression" dxfId="4" priority="3">
      <formula>AND(LEN($B$15)&gt;1,ISBLANK($K$3))</formula>
    </cfRule>
  </conditionalFormatting>
  <conditionalFormatting sqref="G5:I5">
    <cfRule type="expression" dxfId="3" priority="2">
      <formula>AND(LEN($B$15)&gt;1,ISBLANK($G$5))</formula>
    </cfRule>
  </conditionalFormatting>
  <conditionalFormatting sqref="G9:H9">
    <cfRule type="expression" dxfId="2" priority="1">
      <formula>AND(LEN($B$15)&gt;1,ISBLANK($G$9))</formula>
    </cfRule>
  </conditionalFormatting>
  <conditionalFormatting sqref="L7">
    <cfRule type="containsText" dxfId="1" priority="5" operator="containsText" text="highlighted">
      <formula>NOT(ISERROR(SEARCH("highlighted",L7)))</formula>
    </cfRule>
  </conditionalFormatting>
  <conditionalFormatting sqref="L9">
    <cfRule type="containsText" dxfId="0" priority="10" operator="containsText" text="error">
      <formula>NOT(ISERROR(SEARCH("error",L9)))</formula>
    </cfRule>
  </conditionalFormatting>
  <dataValidations count="4">
    <dataValidation type="list" allowBlank="1" showInputMessage="1" showErrorMessage="1" sqref="B15:B38">
      <formula1>Category</formula1>
    </dataValidation>
    <dataValidation type="decimal" allowBlank="1" showInputMessage="1" showErrorMessage="1" sqref="G15:G38">
      <formula1>0</formula1>
      <formula2>500</formula2>
    </dataValidation>
    <dataValidation type="list" allowBlank="1" showInputMessage="1" showErrorMessage="1" sqref="C15:F38">
      <formula1>INDIRECT($B15)</formula1>
    </dataValidation>
    <dataValidation type="textLength" operator="equal" allowBlank="1" showInputMessage="1" showErrorMessage="1" sqref="G9:H9">
      <formula1>8</formula1>
    </dataValidation>
  </dataValidations>
  <pageMargins left="0.25" right="0.25" top="0.75" bottom="0.75" header="0.3" footer="0.3"/>
  <pageSetup scale="63"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6"/>
  <sheetViews>
    <sheetView workbookViewId="0">
      <selection activeCell="H8" sqref="H8"/>
    </sheetView>
  </sheetViews>
  <sheetFormatPr defaultRowHeight="15" x14ac:dyDescent="0.25"/>
  <cols>
    <col min="1" max="1" width="9.28515625" bestFit="1" customWidth="1"/>
    <col min="2" max="2" width="14.5703125" style="28" bestFit="1" customWidth="1"/>
    <col min="3" max="3" width="17.7109375" bestFit="1" customWidth="1"/>
    <col min="4" max="4" width="10.7109375" bestFit="1" customWidth="1"/>
    <col min="5" max="5" width="15.140625" style="28" bestFit="1" customWidth="1"/>
    <col min="7" max="7" width="9.7109375" bestFit="1" customWidth="1"/>
    <col min="8" max="8" width="34.7109375" bestFit="1" customWidth="1"/>
  </cols>
  <sheetData>
    <row r="1" spans="1:10" s="4" customFormat="1" x14ac:dyDescent="0.3">
      <c r="A1" s="4" t="s">
        <v>48</v>
      </c>
      <c r="B1" s="27" t="s">
        <v>47</v>
      </c>
      <c r="C1" s="4" t="s">
        <v>49</v>
      </c>
      <c r="D1" s="4" t="s">
        <v>51</v>
      </c>
      <c r="E1" s="27" t="s">
        <v>50</v>
      </c>
      <c r="F1" s="4" t="s">
        <v>59</v>
      </c>
      <c r="G1" s="4" t="s">
        <v>0</v>
      </c>
      <c r="H1" s="4" t="s">
        <v>58</v>
      </c>
      <c r="I1" s="4" t="s">
        <v>2</v>
      </c>
      <c r="J1" s="4" t="s">
        <v>3</v>
      </c>
    </row>
    <row r="2" spans="1:10" x14ac:dyDescent="0.3">
      <c r="A2" t="str">
        <f>Adjustment!$B$40</f>
        <v>Abraham</v>
      </c>
      <c r="B2" s="28" t="str">
        <f>Adjustment!G3</f>
        <v>Lincoln</v>
      </c>
      <c r="C2" t="str">
        <f>Adjustment!B41</f>
        <v>Entomology</v>
      </c>
      <c r="D2" s="21">
        <f ca="1">Adjustment!B42</f>
        <v>43396</v>
      </c>
      <c r="E2" s="28" t="str">
        <f>Adjustment!B43</f>
        <v>01234567</v>
      </c>
      <c r="F2" s="22">
        <f>Adjustment!B44</f>
        <v>1</v>
      </c>
      <c r="G2" t="str">
        <f>IF(ISBLANK(Adjustment!B15), "", Adjustment!B15)</f>
        <v>Leadership</v>
      </c>
      <c r="H2" t="str">
        <f>IF(ISBLANK(Adjustment!C15),"",Adjustment!C15)</f>
        <v>College Academic Committee Leadership</v>
      </c>
      <c r="I2">
        <f>IF(ISBLANK(Adjustment!G15),"", Adjustment!G15)</f>
        <v>60</v>
      </c>
      <c r="J2" s="22">
        <f>IF(ISBLANK(Adjustment!M15), "", Adjustment!M15)</f>
        <v>1</v>
      </c>
    </row>
    <row r="3" spans="1:10" x14ac:dyDescent="0.3">
      <c r="A3" t="str">
        <f>Adjustment!$B$40</f>
        <v>Abraham</v>
      </c>
      <c r="B3" s="28" t="str">
        <f>Adjustment!G3</f>
        <v>Lincoln</v>
      </c>
      <c r="C3" t="str">
        <f>Adjustment!B41</f>
        <v>Entomology</v>
      </c>
      <c r="D3" s="21">
        <f ca="1">Adjustment!B42</f>
        <v>43396</v>
      </c>
      <c r="E3" s="28" t="str">
        <f>Adjustment!B43</f>
        <v>01234567</v>
      </c>
      <c r="F3" s="22">
        <f>Adjustment!B44</f>
        <v>1</v>
      </c>
      <c r="G3" t="str">
        <f>IF(ISBLANK(Adjustment!B16), "", Adjustment!B16)</f>
        <v/>
      </c>
      <c r="H3" t="str">
        <f>IF(ISBLANK(Adjustment!C16),"",Adjustment!C16)</f>
        <v/>
      </c>
      <c r="I3" t="str">
        <f>IF(ISBLANK(Adjustment!G16),"", Adjustment!G16)</f>
        <v/>
      </c>
      <c r="J3" s="22">
        <f>IF(ISBLANK(Adjustment!M16), "", Adjustment!M16)</f>
        <v>0</v>
      </c>
    </row>
    <row r="4" spans="1:10" x14ac:dyDescent="0.3">
      <c r="A4" t="str">
        <f>Adjustment!$B$40</f>
        <v>Abraham</v>
      </c>
      <c r="B4" s="28" t="str">
        <f>Adjustment!G3</f>
        <v>Lincoln</v>
      </c>
      <c r="C4" t="str">
        <f>Adjustment!B41</f>
        <v>Entomology</v>
      </c>
      <c r="D4" s="21">
        <f ca="1">Adjustment!B42</f>
        <v>43396</v>
      </c>
      <c r="E4" s="28" t="str">
        <f>Adjustment!B43</f>
        <v>01234567</v>
      </c>
      <c r="F4" s="22">
        <f>Adjustment!B44</f>
        <v>1</v>
      </c>
      <c r="G4" t="str">
        <f>IF(ISBLANK(Adjustment!B17), "", Adjustment!B17)</f>
        <v/>
      </c>
      <c r="H4" t="str">
        <f>IF(ISBLANK(Adjustment!C17),"",Adjustment!C17)</f>
        <v/>
      </c>
      <c r="I4" t="str">
        <f>IF(ISBLANK(Adjustment!G17),"", Adjustment!G17)</f>
        <v/>
      </c>
      <c r="J4" s="22">
        <f>IF(ISBLANK(Adjustment!M17), "", Adjustment!M17)</f>
        <v>0</v>
      </c>
    </row>
    <row r="5" spans="1:10" x14ac:dyDescent="0.3">
      <c r="A5" t="str">
        <f>Adjustment!$B$40</f>
        <v>Abraham</v>
      </c>
      <c r="B5" s="28" t="str">
        <f>Adjustment!G3</f>
        <v>Lincoln</v>
      </c>
      <c r="C5" t="str">
        <f>Adjustment!B41</f>
        <v>Entomology</v>
      </c>
      <c r="D5" s="21">
        <f ca="1">Adjustment!B42</f>
        <v>43396</v>
      </c>
      <c r="E5" s="28" t="str">
        <f>Adjustment!B43</f>
        <v>01234567</v>
      </c>
      <c r="F5" s="22">
        <f>Adjustment!B44</f>
        <v>1</v>
      </c>
      <c r="G5" t="str">
        <f>IF(ISBLANK(Adjustment!B18), "", Adjustment!B18)</f>
        <v/>
      </c>
      <c r="H5" t="str">
        <f>IF(ISBLANK(Adjustment!C18),"",Adjustment!C18)</f>
        <v/>
      </c>
      <c r="I5" t="str">
        <f>IF(ISBLANK(Adjustment!G18),"", Adjustment!G18)</f>
        <v/>
      </c>
      <c r="J5" s="22">
        <f>IF(ISBLANK(Adjustment!M18), "", Adjustment!M18)</f>
        <v>0</v>
      </c>
    </row>
    <row r="6" spans="1:10" x14ac:dyDescent="0.3">
      <c r="A6" t="str">
        <f>Adjustment!$B$40</f>
        <v>Abraham</v>
      </c>
      <c r="B6" s="28" t="str">
        <f>Adjustment!G3</f>
        <v>Lincoln</v>
      </c>
      <c r="C6" t="str">
        <f>Adjustment!B41</f>
        <v>Entomology</v>
      </c>
      <c r="D6" s="21">
        <f ca="1">Adjustment!B42</f>
        <v>43396</v>
      </c>
      <c r="E6" s="28" t="str">
        <f>Adjustment!B43</f>
        <v>01234567</v>
      </c>
      <c r="F6" s="22">
        <f>Adjustment!B44</f>
        <v>1</v>
      </c>
      <c r="G6" t="str">
        <f>IF(ISBLANK(Adjustment!B19), "", Adjustment!B19)</f>
        <v/>
      </c>
      <c r="H6" t="str">
        <f>IF(ISBLANK(Adjustment!C19),"",Adjustment!C19)</f>
        <v/>
      </c>
      <c r="I6" t="str">
        <f>IF(ISBLANK(Adjustment!G19),"", Adjustment!G19)</f>
        <v/>
      </c>
      <c r="J6" s="22">
        <f>IF(ISBLANK(Adjustment!M19), "", Adjustment!M19)</f>
        <v>0</v>
      </c>
    </row>
    <row r="7" spans="1:10" x14ac:dyDescent="0.3">
      <c r="A7" t="str">
        <f>Adjustment!$B$40</f>
        <v>Abraham</v>
      </c>
      <c r="B7" s="28" t="str">
        <f>Adjustment!G3</f>
        <v>Lincoln</v>
      </c>
      <c r="C7" t="str">
        <f>Adjustment!B41</f>
        <v>Entomology</v>
      </c>
      <c r="D7" s="21">
        <f ca="1">Adjustment!B42</f>
        <v>43396</v>
      </c>
      <c r="E7" s="28" t="str">
        <f>Adjustment!B43</f>
        <v>01234567</v>
      </c>
      <c r="F7" s="22">
        <f>Adjustment!B44</f>
        <v>1</v>
      </c>
      <c r="G7" t="str">
        <f>IF(ISBLANK(Adjustment!B20), "", Adjustment!B20)</f>
        <v/>
      </c>
      <c r="H7" t="str">
        <f>IF(ISBLANK(Adjustment!C20),"",Adjustment!C20)</f>
        <v/>
      </c>
      <c r="I7" t="str">
        <f>IF(ISBLANK(Adjustment!G20),"", Adjustment!G20)</f>
        <v/>
      </c>
      <c r="J7" s="22">
        <f>IF(ISBLANK(Adjustment!M20), "", Adjustment!M20)</f>
        <v>0</v>
      </c>
    </row>
    <row r="8" spans="1:10" x14ac:dyDescent="0.3">
      <c r="A8" t="str">
        <f>Adjustment!$B$40</f>
        <v>Abraham</v>
      </c>
      <c r="B8" s="28" t="str">
        <f>Adjustment!G3</f>
        <v>Lincoln</v>
      </c>
      <c r="C8" t="str">
        <f>Adjustment!B41</f>
        <v>Entomology</v>
      </c>
      <c r="D8" s="21">
        <f ca="1">Adjustment!B42</f>
        <v>43396</v>
      </c>
      <c r="E8" s="28" t="str">
        <f>Adjustment!B43</f>
        <v>01234567</v>
      </c>
      <c r="F8" s="22">
        <f>Adjustment!B44</f>
        <v>1</v>
      </c>
      <c r="G8" t="str">
        <f>IF(ISBLANK(Adjustment!B22), "", Adjustment!B22)</f>
        <v/>
      </c>
      <c r="H8" t="str">
        <f>IF(ISBLANK(Adjustment!C22),"",Adjustment!C22)</f>
        <v/>
      </c>
      <c r="I8" t="str">
        <f>IF(ISBLANK(Adjustment!G22),"", Adjustment!G22)</f>
        <v/>
      </c>
      <c r="J8" s="22">
        <f>IF(ISBLANK(Adjustment!M22), "", Adjustment!M22)</f>
        <v>0</v>
      </c>
    </row>
    <row r="9" spans="1:10" x14ac:dyDescent="0.3">
      <c r="A9" t="str">
        <f>Adjustment!$B$40</f>
        <v>Abraham</v>
      </c>
      <c r="B9" s="28" t="str">
        <f>Adjustment!G3</f>
        <v>Lincoln</v>
      </c>
      <c r="C9" t="str">
        <f>Adjustment!B41</f>
        <v>Entomology</v>
      </c>
      <c r="D9" s="21">
        <f ca="1">Adjustment!B42</f>
        <v>43396</v>
      </c>
      <c r="E9" s="28" t="str">
        <f>Adjustment!B43</f>
        <v>01234567</v>
      </c>
      <c r="F9" s="22">
        <f>Adjustment!B44</f>
        <v>1</v>
      </c>
      <c r="G9" t="str">
        <f>IF(ISBLANK(Adjustment!B23), "", Adjustment!B23)</f>
        <v/>
      </c>
      <c r="H9" t="str">
        <f>IF(ISBLANK(Adjustment!C23),"",Adjustment!C23)</f>
        <v/>
      </c>
      <c r="I9" t="str">
        <f>IF(ISBLANK(Adjustment!G23),"", Adjustment!G23)</f>
        <v/>
      </c>
      <c r="J9" s="22">
        <f>IF(ISBLANK(Adjustment!M23), "", Adjustment!M23)</f>
        <v>0</v>
      </c>
    </row>
    <row r="10" spans="1:10" x14ac:dyDescent="0.3">
      <c r="A10" t="str">
        <f>Adjustment!$B$40</f>
        <v>Abraham</v>
      </c>
      <c r="B10" s="28" t="str">
        <f>Adjustment!G3</f>
        <v>Lincoln</v>
      </c>
      <c r="C10" t="str">
        <f>Adjustment!B41</f>
        <v>Entomology</v>
      </c>
      <c r="D10" s="21">
        <f ca="1">Adjustment!B42</f>
        <v>43396</v>
      </c>
      <c r="E10" s="28" t="str">
        <f>Adjustment!B43</f>
        <v>01234567</v>
      </c>
      <c r="F10" s="22">
        <f>Adjustment!B44</f>
        <v>1</v>
      </c>
      <c r="G10" t="str">
        <f>IF(ISBLANK(Adjustment!B24), "", Adjustment!B24)</f>
        <v/>
      </c>
      <c r="H10" t="str">
        <f>IF(ISBLANK(Adjustment!C24),"",Adjustment!C24)</f>
        <v/>
      </c>
      <c r="I10" t="str">
        <f>IF(ISBLANK(Adjustment!G24),"", Adjustment!G24)</f>
        <v/>
      </c>
      <c r="J10" s="22">
        <f>IF(ISBLANK(Adjustment!M24), "", Adjustment!M24)</f>
        <v>0</v>
      </c>
    </row>
    <row r="11" spans="1:10" x14ac:dyDescent="0.3">
      <c r="A11" t="str">
        <f>Adjustment!$B$40</f>
        <v>Abraham</v>
      </c>
      <c r="B11" s="28" t="str">
        <f>Adjustment!G3</f>
        <v>Lincoln</v>
      </c>
      <c r="C11" t="str">
        <f>Adjustment!B41</f>
        <v>Entomology</v>
      </c>
      <c r="D11" s="21">
        <f ca="1">Adjustment!B42</f>
        <v>43396</v>
      </c>
      <c r="E11" s="28" t="str">
        <f>Adjustment!B43</f>
        <v>01234567</v>
      </c>
      <c r="F11" s="22">
        <f>Adjustment!B44</f>
        <v>1</v>
      </c>
      <c r="G11" t="str">
        <f>IF(ISBLANK(Adjustment!B25), "", Adjustment!B25)</f>
        <v/>
      </c>
      <c r="H11" t="str">
        <f>IF(ISBLANK(Adjustment!C25),"",Adjustment!C25)</f>
        <v/>
      </c>
      <c r="I11" t="str">
        <f>IF(ISBLANK(Adjustment!G25),"", Adjustment!G25)</f>
        <v/>
      </c>
      <c r="J11" s="22">
        <f>IF(ISBLANK(Adjustment!M25), "", Adjustment!M25)</f>
        <v>0</v>
      </c>
    </row>
    <row r="12" spans="1:10" x14ac:dyDescent="0.3">
      <c r="A12" t="str">
        <f>Adjustment!$B$40</f>
        <v>Abraham</v>
      </c>
      <c r="B12" s="28" t="str">
        <f>Adjustment!G3</f>
        <v>Lincoln</v>
      </c>
      <c r="C12" t="str">
        <f>Adjustment!B41</f>
        <v>Entomology</v>
      </c>
      <c r="D12" s="21">
        <f ca="1">Adjustment!B42</f>
        <v>43396</v>
      </c>
      <c r="E12" s="28" t="str">
        <f>Adjustment!B43</f>
        <v>01234567</v>
      </c>
      <c r="F12" s="22">
        <f>Adjustment!B44</f>
        <v>1</v>
      </c>
      <c r="G12" t="str">
        <f>IF(ISBLANK(Adjustment!B26), "", Adjustment!B26)</f>
        <v/>
      </c>
      <c r="H12" t="str">
        <f>IF(ISBLANK(Adjustment!C26),"",Adjustment!C26)</f>
        <v/>
      </c>
      <c r="I12" t="str">
        <f>IF(ISBLANK(Adjustment!G26),"", Adjustment!G26)</f>
        <v/>
      </c>
      <c r="J12" s="22">
        <f>IF(ISBLANK(Adjustment!M26), "", Adjustment!M26)</f>
        <v>0</v>
      </c>
    </row>
    <row r="13" spans="1:10" x14ac:dyDescent="0.3">
      <c r="A13" t="str">
        <f>Adjustment!$B$40</f>
        <v>Abraham</v>
      </c>
      <c r="B13" s="28" t="str">
        <f>Adjustment!G3</f>
        <v>Lincoln</v>
      </c>
      <c r="C13" t="str">
        <f>Adjustment!B41</f>
        <v>Entomology</v>
      </c>
      <c r="D13" s="21">
        <f ca="1">Adjustment!B42</f>
        <v>43396</v>
      </c>
      <c r="E13" s="28" t="str">
        <f>Adjustment!B43</f>
        <v>01234567</v>
      </c>
      <c r="F13" s="22">
        <f>Adjustment!B44</f>
        <v>1</v>
      </c>
      <c r="G13" t="str">
        <f>IF(ISBLANK(Adjustment!B27), "", Adjustment!B27)</f>
        <v/>
      </c>
      <c r="H13" t="str">
        <f>IF(ISBLANK(Adjustment!C27),"",Adjustment!C27)</f>
        <v/>
      </c>
      <c r="I13" t="str">
        <f>IF(ISBLANK(Adjustment!G27),"", Adjustment!G27)</f>
        <v/>
      </c>
      <c r="J13" s="22">
        <f>IF(ISBLANK(Adjustment!M27), "", Adjustment!M27)</f>
        <v>0</v>
      </c>
    </row>
    <row r="14" spans="1:10" x14ac:dyDescent="0.3">
      <c r="A14" t="str">
        <f>Adjustment!$B$40</f>
        <v>Abraham</v>
      </c>
      <c r="B14" s="28" t="str">
        <f>Adjustment!G3</f>
        <v>Lincoln</v>
      </c>
      <c r="C14" t="str">
        <f>Adjustment!B41</f>
        <v>Entomology</v>
      </c>
      <c r="D14" s="21">
        <f ca="1">Adjustment!B42</f>
        <v>43396</v>
      </c>
      <c r="E14" s="28" t="str">
        <f>Adjustment!B43</f>
        <v>01234567</v>
      </c>
      <c r="F14" s="22">
        <f>Adjustment!B44</f>
        <v>1</v>
      </c>
      <c r="G14" t="str">
        <f>IF(ISBLANK(Adjustment!B28), "", Adjustment!B28)</f>
        <v/>
      </c>
      <c r="H14" t="str">
        <f>IF(ISBLANK(Adjustment!C28),"",Adjustment!C28)</f>
        <v/>
      </c>
      <c r="I14" t="str">
        <f>IF(ISBLANK(Adjustment!G28),"", Adjustment!G28)</f>
        <v/>
      </c>
      <c r="J14" s="22">
        <f>IF(ISBLANK(Adjustment!M28), "", Adjustment!M28)</f>
        <v>0</v>
      </c>
    </row>
    <row r="15" spans="1:10" x14ac:dyDescent="0.3">
      <c r="A15" t="str">
        <f>Adjustment!$B$40</f>
        <v>Abraham</v>
      </c>
      <c r="B15" s="28" t="str">
        <f>Adjustment!G3</f>
        <v>Lincoln</v>
      </c>
      <c r="C15" t="str">
        <f>Adjustment!B41</f>
        <v>Entomology</v>
      </c>
      <c r="D15" s="21">
        <f ca="1">Adjustment!B42</f>
        <v>43396</v>
      </c>
      <c r="E15" s="28" t="str">
        <f>Adjustment!B43</f>
        <v>01234567</v>
      </c>
      <c r="F15" s="22">
        <f>Adjustment!B44</f>
        <v>1</v>
      </c>
      <c r="G15" t="str">
        <f>IF(ISBLANK(Adjustment!B29), "", Adjustment!B29)</f>
        <v/>
      </c>
      <c r="H15" t="str">
        <f>IF(ISBLANK(Adjustment!C29),"",Adjustment!C29)</f>
        <v/>
      </c>
      <c r="I15" t="str">
        <f>IF(ISBLANK(Adjustment!G29),"", Adjustment!G29)</f>
        <v/>
      </c>
      <c r="J15" s="22">
        <f>IF(ISBLANK(Adjustment!M29), "", Adjustment!M29)</f>
        <v>0</v>
      </c>
    </row>
    <row r="16" spans="1:10" x14ac:dyDescent="0.3">
      <c r="A16" t="str">
        <f>Adjustment!$B$40</f>
        <v>Abraham</v>
      </c>
      <c r="B16" s="28" t="str">
        <f>Adjustment!G3</f>
        <v>Lincoln</v>
      </c>
      <c r="C16" t="str">
        <f>Adjustment!B41</f>
        <v>Entomology</v>
      </c>
      <c r="D16" s="21">
        <f ca="1">Adjustment!B42</f>
        <v>43396</v>
      </c>
      <c r="E16" s="28" t="str">
        <f>Adjustment!B43</f>
        <v>01234567</v>
      </c>
      <c r="F16" s="22">
        <f>Adjustment!B44</f>
        <v>1</v>
      </c>
      <c r="G16" t="str">
        <f>IF(ISBLANK(Adjustment!B30), "", Adjustment!B30)</f>
        <v/>
      </c>
      <c r="H16" t="str">
        <f>IF(ISBLANK(Adjustment!C30),"",Adjustment!C30)</f>
        <v/>
      </c>
      <c r="I16" t="str">
        <f>IF(ISBLANK(Adjustment!G30),"", Adjustment!G30)</f>
        <v/>
      </c>
      <c r="J16" s="22">
        <f>IF(ISBLANK(Adjustment!M30), "", Adjustment!M30)</f>
        <v>0</v>
      </c>
    </row>
    <row r="17" spans="1:10" x14ac:dyDescent="0.3">
      <c r="A17" t="str">
        <f>Adjustment!$B$40</f>
        <v>Abraham</v>
      </c>
      <c r="B17" s="20" t="str">
        <f>Adjustment!G3</f>
        <v>Lincoln</v>
      </c>
      <c r="C17" t="str">
        <f>Adjustment!B41</f>
        <v>Entomology</v>
      </c>
      <c r="D17" s="21">
        <f ca="1">Adjustment!B42</f>
        <v>43396</v>
      </c>
      <c r="E17" s="20" t="str">
        <f>Adjustment!B43</f>
        <v>01234567</v>
      </c>
      <c r="F17" s="22">
        <f>Adjustment!B44</f>
        <v>1</v>
      </c>
      <c r="G17" t="str">
        <f>IF(ISBLANK(Adjustment!B32), "", Adjustment!B32)</f>
        <v/>
      </c>
      <c r="H17" t="str">
        <f>IF(ISBLANK(Adjustment!C32),"",Adjustment!C32)</f>
        <v/>
      </c>
      <c r="I17" t="str">
        <f>IF(ISBLANK(Adjustment!G32),"", Adjustment!G32)</f>
        <v/>
      </c>
      <c r="J17" s="22">
        <f>IF(ISBLANK(Adjustment!M32), "", Adjustment!M32)</f>
        <v>0</v>
      </c>
    </row>
    <row r="18" spans="1:10" x14ac:dyDescent="0.3">
      <c r="A18" t="str">
        <f>Adjustment!$B$40</f>
        <v>Abraham</v>
      </c>
      <c r="B18" s="20" t="str">
        <f>Adjustment!G3</f>
        <v>Lincoln</v>
      </c>
      <c r="C18" t="str">
        <f>Adjustment!B41</f>
        <v>Entomology</v>
      </c>
      <c r="D18" s="21">
        <f ca="1">Adjustment!B42</f>
        <v>43396</v>
      </c>
      <c r="E18" s="20" t="str">
        <f>Adjustment!B43</f>
        <v>01234567</v>
      </c>
      <c r="F18" s="22">
        <f>Adjustment!B44</f>
        <v>1</v>
      </c>
      <c r="G18" t="str">
        <f>IF(ISBLANK(Adjustment!B33), "", Adjustment!B33)</f>
        <v/>
      </c>
      <c r="H18" t="str">
        <f>IF(ISBLANK(Adjustment!C33),"",Adjustment!C33)</f>
        <v/>
      </c>
      <c r="I18" t="str">
        <f>IF(ISBLANK(Adjustment!G33),"", Adjustment!G33)</f>
        <v/>
      </c>
      <c r="J18" s="22">
        <f>IF(ISBLANK(Adjustment!M33), "", Adjustment!M33)</f>
        <v>0</v>
      </c>
    </row>
    <row r="19" spans="1:10" x14ac:dyDescent="0.3">
      <c r="A19" t="str">
        <f>Adjustment!$B$40</f>
        <v>Abraham</v>
      </c>
      <c r="B19" s="20" t="str">
        <f>Adjustment!G3</f>
        <v>Lincoln</v>
      </c>
      <c r="C19" t="str">
        <f>Adjustment!B41</f>
        <v>Entomology</v>
      </c>
      <c r="D19" s="21">
        <f ca="1">Adjustment!B42</f>
        <v>43396</v>
      </c>
      <c r="E19" s="20" t="str">
        <f>Adjustment!B43</f>
        <v>01234567</v>
      </c>
      <c r="F19" s="22">
        <f>Adjustment!B44</f>
        <v>1</v>
      </c>
      <c r="G19" t="str">
        <f>IF(ISBLANK(Adjustment!B34), "", Adjustment!B34)</f>
        <v/>
      </c>
      <c r="H19" t="str">
        <f>IF(ISBLANK(Adjustment!C34),"",Adjustment!C34)</f>
        <v/>
      </c>
      <c r="I19" t="str">
        <f>IF(ISBLANK(Adjustment!G34),"", Adjustment!G34)</f>
        <v/>
      </c>
      <c r="J19" s="22">
        <f>IF(ISBLANK(Adjustment!M34), "", Adjustment!M34)</f>
        <v>0</v>
      </c>
    </row>
    <row r="20" spans="1:10" x14ac:dyDescent="0.3">
      <c r="A20" t="str">
        <f>Adjustment!$B$40</f>
        <v>Abraham</v>
      </c>
      <c r="B20" s="20" t="str">
        <f>Adjustment!G3</f>
        <v>Lincoln</v>
      </c>
      <c r="C20" t="str">
        <f>Adjustment!B41</f>
        <v>Entomology</v>
      </c>
      <c r="D20" s="21">
        <f ca="1">Adjustment!B42</f>
        <v>43396</v>
      </c>
      <c r="E20" s="20" t="str">
        <f>Adjustment!B43</f>
        <v>01234567</v>
      </c>
      <c r="F20" s="22">
        <f>Adjustment!B44</f>
        <v>1</v>
      </c>
      <c r="G20" t="str">
        <f>IF(ISBLANK(Adjustment!B35), "", Adjustment!B35)</f>
        <v/>
      </c>
      <c r="H20" t="str">
        <f>IF(ISBLANK(Adjustment!C35),"",Adjustment!C35)</f>
        <v/>
      </c>
      <c r="I20" t="str">
        <f>IF(ISBLANK(Adjustment!G35),"", Adjustment!G35)</f>
        <v/>
      </c>
      <c r="J20" s="22">
        <f>IF(ISBLANK(Adjustment!M35), "", Adjustment!M35)</f>
        <v>0</v>
      </c>
    </row>
    <row r="21" spans="1:10" x14ac:dyDescent="0.3">
      <c r="A21" t="str">
        <f>Adjustment!$B$40</f>
        <v>Abraham</v>
      </c>
      <c r="B21" s="20" t="str">
        <f>Adjustment!G3</f>
        <v>Lincoln</v>
      </c>
      <c r="C21" t="str">
        <f>Adjustment!B41</f>
        <v>Entomology</v>
      </c>
      <c r="D21" s="21">
        <f ca="1">Adjustment!B42</f>
        <v>43396</v>
      </c>
      <c r="E21" s="20" t="str">
        <f>Adjustment!B43</f>
        <v>01234567</v>
      </c>
      <c r="F21" s="22">
        <f>Adjustment!B44</f>
        <v>1</v>
      </c>
      <c r="G21" t="str">
        <f>IF(ISBLANK(Adjustment!B36), "", Adjustment!B36)</f>
        <v/>
      </c>
      <c r="H21" t="str">
        <f>IF(ISBLANK(Adjustment!C36),"",Adjustment!C36)</f>
        <v/>
      </c>
      <c r="I21" t="str">
        <f>IF(ISBLANK(Adjustment!G36),"", Adjustment!G36)</f>
        <v/>
      </c>
      <c r="J21" s="22">
        <f>IF(ISBLANK(Adjustment!M36), "", Adjustment!M36)</f>
        <v>0</v>
      </c>
    </row>
    <row r="22" spans="1:10" x14ac:dyDescent="0.3">
      <c r="A22" t="str">
        <f>Adjustment!$B$40</f>
        <v>Abraham</v>
      </c>
      <c r="B22" s="20" t="str">
        <f>Adjustment!G3</f>
        <v>Lincoln</v>
      </c>
      <c r="C22" t="str">
        <f>Adjustment!B41</f>
        <v>Entomology</v>
      </c>
      <c r="D22" s="21">
        <f ca="1">Adjustment!B42</f>
        <v>43396</v>
      </c>
      <c r="E22" s="20" t="str">
        <f>Adjustment!B43</f>
        <v>01234567</v>
      </c>
      <c r="F22" s="22">
        <f>Adjustment!B44</f>
        <v>1</v>
      </c>
      <c r="G22" t="str">
        <f>IF(ISBLANK(Adjustment!B37), "", Adjustment!B37)</f>
        <v/>
      </c>
      <c r="H22" t="str">
        <f>IF(ISBLANK(Adjustment!C37),"",Adjustment!C37)</f>
        <v/>
      </c>
      <c r="I22" t="str">
        <f>IF(ISBLANK(Adjustment!G37),"", Adjustment!G37)</f>
        <v/>
      </c>
      <c r="J22" s="22">
        <f>IF(ISBLANK(Adjustment!M37), "", Adjustment!M37)</f>
        <v>0</v>
      </c>
    </row>
    <row r="23" spans="1:10" x14ac:dyDescent="0.3">
      <c r="A23" t="str">
        <f>Adjustment!$B$40</f>
        <v>Abraham</v>
      </c>
      <c r="B23" s="20" t="str">
        <f>Adjustment!G3</f>
        <v>Lincoln</v>
      </c>
      <c r="C23" t="str">
        <f>Adjustment!B41</f>
        <v>Entomology</v>
      </c>
      <c r="D23" s="21">
        <f ca="1">Adjustment!B42</f>
        <v>43396</v>
      </c>
      <c r="E23" s="20" t="str">
        <f>Adjustment!B43</f>
        <v>01234567</v>
      </c>
      <c r="F23" s="22">
        <f>Adjustment!B44</f>
        <v>1</v>
      </c>
      <c r="G23" t="str">
        <f>IF(ISBLANK(Adjustment!B38), "", Adjustment!B38)</f>
        <v/>
      </c>
      <c r="H23" t="str">
        <f>IF(ISBLANK(Adjustment!C38),"",Adjustment!C38)</f>
        <v/>
      </c>
      <c r="I23" t="str">
        <f>IF(ISBLANK(Adjustment!G38),"", Adjustment!G38)</f>
        <v/>
      </c>
      <c r="J23" s="22">
        <f>IF(ISBLANK(Adjustment!M38), "", Adjustment!M38)</f>
        <v>0</v>
      </c>
    </row>
    <row r="24" spans="1:10" x14ac:dyDescent="0.3">
      <c r="H24" t="str">
        <f>IF(ISBLANK(Adjustment!C39),"",Adjustment!C39)</f>
        <v/>
      </c>
      <c r="I24" t="str">
        <f>IF(ISBLANK(Adjustment!G39),"", Adjustment!G39)</f>
        <v/>
      </c>
      <c r="J24" s="22" t="str">
        <f>IF(ISBLANK(Adjustment!M39), "", Adjustment!M39)</f>
        <v/>
      </c>
    </row>
    <row r="25" spans="1:10" x14ac:dyDescent="0.3">
      <c r="H25" t="str">
        <f>IF(ISBLANK(Adjustment!C40),"",Adjustment!C40)</f>
        <v/>
      </c>
      <c r="I25" t="str">
        <f>IF(ISBLANK(Adjustment!G40),"", Adjustment!G40)</f>
        <v/>
      </c>
      <c r="J25" s="22" t="str">
        <f>IF(ISBLANK(Adjustment!M40), "", Adjustment!M40)</f>
        <v/>
      </c>
    </row>
    <row r="26" spans="1:10" x14ac:dyDescent="0.3">
      <c r="H26" t="str">
        <f>IF(ISBLANK(Adjustment!C41),"",Adjustment!C41)</f>
        <v/>
      </c>
      <c r="I26" t="str">
        <f>IF(ISBLANK(Adjustment!G41),"", Adjustment!G41)</f>
        <v/>
      </c>
      <c r="J26" s="22" t="str">
        <f>IF(ISBLANK(Adjustment!M41), "", Adjustment!M41)</f>
        <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Lookup</vt:lpstr>
      <vt:lpstr>Lists</vt:lpstr>
      <vt:lpstr>Adjustment</vt:lpstr>
      <vt:lpstr>Personal</vt:lpstr>
      <vt:lpstr>Academic.Success</vt:lpstr>
      <vt:lpstr>Advising</vt:lpstr>
      <vt:lpstr>Category</vt:lpstr>
      <vt:lpstr>Courses</vt:lpstr>
      <vt:lpstr>Leadership</vt:lpstr>
      <vt:lpstr>NSE</vt:lpstr>
      <vt:lpstr>Other</vt:lpstr>
      <vt:lpstr>Adjustment!Print_Area</vt:lpstr>
      <vt:lpstr>Recruitment</vt:lpstr>
      <vt:lpstr>Scholarship</vt:lpstr>
      <vt:lpstr>Service</vt:lpstr>
    </vt:vector>
  </TitlesOfParts>
  <Company>University of Nebraska - Lincoln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Carter</dc:creator>
  <cp:lastModifiedBy>Dr. Erin Blankenship</cp:lastModifiedBy>
  <cp:lastPrinted>2015-07-22T00:51:55Z</cp:lastPrinted>
  <dcterms:created xsi:type="dcterms:W3CDTF">2015-07-20T21:40:46Z</dcterms:created>
  <dcterms:modified xsi:type="dcterms:W3CDTF">2018-10-23T14:23:25Z</dcterms:modified>
</cp:coreProperties>
</file>